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45" windowWidth="5970" windowHeight="6810" activeTab="1"/>
  </bookViews>
  <sheets>
    <sheet name="РЭАЗ-Р" sheetId="1" r:id="rId1"/>
    <sheet name="РЭАЗ-А" sheetId="2" r:id="rId2"/>
    <sheet name="РОССОШЬ-Р" sheetId="3" r:id="rId3"/>
    <sheet name="РОССОШЬ-А" sheetId="4" r:id="rId4"/>
  </sheets>
  <definedNames>
    <definedName name="_xlnm.Print_Area" localSheetId="3">'РОССОШЬ-А'!$A$1:$AH$33</definedName>
    <definedName name="_xlnm.Print_Area" localSheetId="2">'РОССОШЬ-Р'!$A$1:$AH$33</definedName>
    <definedName name="_xlnm.Print_Area" localSheetId="1">'РЭАЗ-А'!$A$1:$AT$33</definedName>
    <definedName name="_xlnm.Print_Area" localSheetId="0">'РЭАЗ-Р'!$A$1:$AU$33</definedName>
  </definedNames>
  <calcPr fullCalcOnLoad="1"/>
</workbook>
</file>

<file path=xl/sharedStrings.xml><?xml version="1.0" encoding="utf-8"?>
<sst xmlns="http://schemas.openxmlformats.org/spreadsheetml/2006/main" count="298" uniqueCount="47">
  <si>
    <t>Часы</t>
  </si>
  <si>
    <t>Фидеры</t>
  </si>
  <si>
    <t>Коэффициент</t>
  </si>
  <si>
    <t>Показания счетчика</t>
  </si>
  <si>
    <t>Кол-во квт.ч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</si>
  <si>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</si>
  <si>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</si>
  <si>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</si>
  <si>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</si>
  <si>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</si>
  <si>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</si>
  <si>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</si>
  <si>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</si>
  <si>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</si>
  <si>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</si>
  <si>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</si>
  <si>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</si>
  <si>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</si>
  <si>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</si>
  <si>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</si>
  <si>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</si>
  <si>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</si>
  <si>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</si>
  <si>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</si>
  <si>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</si>
  <si>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</si>
  <si>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</si>
  <si>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</si>
  <si>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</si>
  <si>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 </t>
  </si>
  <si>
    <t xml:space="preserve">Ведомость </t>
  </si>
  <si>
    <t>Итого</t>
  </si>
  <si>
    <t xml:space="preserve">        </t>
  </si>
  <si>
    <t>суточных замеров активных нагрузок</t>
  </si>
  <si>
    <t xml:space="preserve">                                    Ведомость </t>
  </si>
  <si>
    <t xml:space="preserve">                               суточных замеров реактивных нагрузок</t>
  </si>
  <si>
    <t xml:space="preserve">                                                  Ведомость </t>
  </si>
  <si>
    <t>Начальник участка учета и контроля передачи эл. энергии  Сергеева В.А.</t>
  </si>
  <si>
    <t xml:space="preserve"> Начальник участка учета и контроля передачи элэ энергии  Сергеева В.А.</t>
  </si>
  <si>
    <t>Начальник участка учета и контроля передачи эл. энергии Сергеева В.А.</t>
  </si>
  <si>
    <t>24</t>
  </si>
  <si>
    <t>Начальник участка учета и контроля передачи эл. энергии   Сергеева В.А.</t>
  </si>
  <si>
    <t xml:space="preserve">                                                                             Ведомость                                                     </t>
  </si>
  <si>
    <t>ГПП РОССОШЬ на  20.06. 2018 г.</t>
  </si>
  <si>
    <t xml:space="preserve">                           ГПП РОССОШЬ на 20 .06.  2018 г.</t>
  </si>
  <si>
    <t>суточных замеров активных нагрузок ГПП РЭАЗ 110/10 кВ на 20.06.2018 г.</t>
  </si>
  <si>
    <t xml:space="preserve">                                       Ведомость                                                                                                                суточных     замеров реактивных наргрузок  ГПП РЭАЗ 110/10 кВ на  20 .06 2018 г.   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</si>
</sst>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#,##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61"/>
      <name val="Arial Cyr"/>
      <family val="0"/>
    </font>
    <font>
      <b/>
      <sz val="10"/>
      <color indexed="43"/>
      <name val="Arial Cyr"/>
      <family val="0"/>
    </font>
    <font>
      <b/>
      <i/>
      <u val="single"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hair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hair">
        <color indexed="12"/>
      </bottom>
    </border>
    <border>
      <left style="double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double">
        <color indexed="12"/>
      </right>
      <top style="hair">
        <color indexed="12"/>
      </top>
      <bottom style="hair">
        <color indexed="12"/>
      </bottom>
    </border>
    <border>
      <left style="double">
        <color indexed="12"/>
      </left>
      <right style="double">
        <color indexed="12"/>
      </right>
      <top style="hair">
        <color indexed="12"/>
      </top>
      <bottom style="hair">
        <color indexed="12"/>
      </bottom>
    </border>
    <border>
      <left style="double">
        <color indexed="12"/>
      </left>
      <right style="thin">
        <color indexed="12"/>
      </right>
      <top style="hair">
        <color indexed="12"/>
      </top>
      <bottom style="medium">
        <color indexed="12"/>
      </bottom>
    </border>
    <border>
      <left>
        <color indexed="63"/>
      </left>
      <right style="double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 style="thin">
        <color indexed="12"/>
      </right>
      <top style="hair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double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12"/>
      </left>
      <right style="double">
        <color indexed="12"/>
      </right>
      <top style="hair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 style="hair">
        <color indexed="12"/>
      </top>
      <bottom>
        <color indexed="63"/>
      </bottom>
    </border>
    <border>
      <left style="medium"/>
      <right style="medium"/>
      <top style="medium"/>
      <bottom style="medium"/>
    </border>
    <border>
      <left style="double">
        <color indexed="12"/>
      </left>
      <right style="hair">
        <color indexed="12"/>
      </right>
      <top style="thin">
        <color indexed="12"/>
      </top>
      <bottom style="thin">
        <color indexed="12"/>
      </bottom>
    </border>
    <border>
      <left style="hair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 style="double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thin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 readingOrder="1"/>
    </xf>
    <xf numFmtId="0" fontId="7" fillId="33" borderId="0" xfId="0" applyFont="1" applyFill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0" fontId="0" fillId="36" borderId="0" xfId="0" applyFill="1" applyAlignment="1">
      <alignment/>
    </xf>
    <xf numFmtId="0" fontId="2" fillId="36" borderId="0" xfId="0" applyFont="1" applyFill="1" applyAlignment="1">
      <alignment horizontal="center" vertical="center"/>
    </xf>
    <xf numFmtId="4" fontId="4" fillId="34" borderId="12" xfId="0" applyNumberFormat="1" applyFont="1" applyFill="1" applyBorder="1" applyAlignment="1" applyProtection="1">
      <alignment/>
      <protection locked="0"/>
    </xf>
    <xf numFmtId="4" fontId="5" fillId="35" borderId="13" xfId="0" applyNumberFormat="1" applyFont="1" applyFill="1" applyBorder="1" applyAlignment="1">
      <alignment/>
    </xf>
    <xf numFmtId="4" fontId="4" fillId="37" borderId="14" xfId="0" applyNumberFormat="1" applyFont="1" applyFill="1" applyBorder="1" applyAlignment="1">
      <alignment/>
    </xf>
    <xf numFmtId="4" fontId="4" fillId="34" borderId="15" xfId="0" applyNumberFormat="1" applyFont="1" applyFill="1" applyBorder="1" applyAlignment="1" applyProtection="1">
      <alignment/>
      <protection locked="0"/>
    </xf>
    <xf numFmtId="4" fontId="5" fillId="35" borderId="16" xfId="0" applyNumberFormat="1" applyFont="1" applyFill="1" applyBorder="1" applyAlignment="1">
      <alignment/>
    </xf>
    <xf numFmtId="4" fontId="4" fillId="37" borderId="17" xfId="0" applyNumberFormat="1" applyFont="1" applyFill="1" applyBorder="1" applyAlignment="1">
      <alignment/>
    </xf>
    <xf numFmtId="4" fontId="4" fillId="34" borderId="18" xfId="0" applyNumberFormat="1" applyFont="1" applyFill="1" applyBorder="1" applyAlignment="1" applyProtection="1">
      <alignment/>
      <protection locked="0"/>
    </xf>
    <xf numFmtId="4" fontId="5" fillId="35" borderId="19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3" fillId="35" borderId="20" xfId="0" applyNumberFormat="1" applyFont="1" applyFill="1" applyBorder="1" applyAlignment="1">
      <alignment/>
    </xf>
    <xf numFmtId="4" fontId="3" fillId="35" borderId="21" xfId="0" applyNumberFormat="1" applyFont="1" applyFill="1" applyBorder="1" applyAlignment="1">
      <alignment/>
    </xf>
    <xf numFmtId="4" fontId="4" fillId="35" borderId="22" xfId="0" applyNumberFormat="1" applyFont="1" applyFill="1" applyBorder="1" applyAlignment="1">
      <alignment/>
    </xf>
    <xf numFmtId="2" fontId="4" fillId="36" borderId="22" xfId="0" applyNumberFormat="1" applyFont="1" applyFill="1" applyBorder="1" applyAlignment="1">
      <alignment horizontal="right" vertical="center"/>
    </xf>
    <xf numFmtId="4" fontId="4" fillId="36" borderId="22" xfId="0" applyNumberFormat="1" applyFont="1" applyFill="1" applyBorder="1" applyAlignment="1">
      <alignment horizontal="right" vertical="center"/>
    </xf>
    <xf numFmtId="0" fontId="0" fillId="36" borderId="0" xfId="0" applyFill="1" applyAlignment="1" applyProtection="1">
      <alignment/>
      <protection locked="0"/>
    </xf>
    <xf numFmtId="0" fontId="2" fillId="36" borderId="0" xfId="0" applyFont="1" applyFill="1" applyAlignment="1" applyProtection="1">
      <alignment horizontal="center" vertical="center"/>
      <protection locked="0"/>
    </xf>
    <xf numFmtId="0" fontId="0" fillId="36" borderId="0" xfId="0" applyFill="1" applyAlignment="1" applyProtection="1">
      <alignment horizontal="center" vertical="center"/>
      <protection locked="0"/>
    </xf>
    <xf numFmtId="0" fontId="0" fillId="36" borderId="0" xfId="0" applyFill="1" applyAlignment="1" applyProtection="1">
      <alignment/>
      <protection locked="0"/>
    </xf>
    <xf numFmtId="0" fontId="2" fillId="36" borderId="0" xfId="0" applyFont="1" applyFill="1" applyAlignment="1" applyProtection="1">
      <alignment horizontal="left" vertical="center"/>
      <protection locked="0"/>
    </xf>
    <xf numFmtId="4" fontId="4" fillId="34" borderId="0" xfId="0" applyNumberFormat="1" applyFont="1" applyFill="1" applyBorder="1" applyAlignment="1" applyProtection="1">
      <alignment/>
      <protection locked="0"/>
    </xf>
    <xf numFmtId="4" fontId="4" fillId="34" borderId="23" xfId="0" applyNumberFormat="1" applyFont="1" applyFill="1" applyBorder="1" applyAlignment="1" applyProtection="1">
      <alignment/>
      <protection locked="0"/>
    </xf>
    <xf numFmtId="4" fontId="5" fillId="35" borderId="24" xfId="0" applyNumberFormat="1" applyFont="1" applyFill="1" applyBorder="1" applyAlignment="1">
      <alignment/>
    </xf>
    <xf numFmtId="172" fontId="4" fillId="34" borderId="12" xfId="0" applyNumberFormat="1" applyFont="1" applyFill="1" applyBorder="1" applyAlignment="1" applyProtection="1">
      <alignment/>
      <protection locked="0"/>
    </xf>
    <xf numFmtId="173" fontId="4" fillId="34" borderId="12" xfId="0" applyNumberFormat="1" applyFont="1" applyFill="1" applyBorder="1" applyAlignment="1" applyProtection="1">
      <alignment/>
      <protection locked="0"/>
    </xf>
    <xf numFmtId="173" fontId="5" fillId="35" borderId="13" xfId="0" applyNumberFormat="1" applyFont="1" applyFill="1" applyBorder="1" applyAlignment="1">
      <alignment/>
    </xf>
    <xf numFmtId="173" fontId="4" fillId="37" borderId="14" xfId="0" applyNumberFormat="1" applyFont="1" applyFill="1" applyBorder="1" applyAlignment="1">
      <alignment/>
    </xf>
    <xf numFmtId="173" fontId="4" fillId="34" borderId="15" xfId="0" applyNumberFormat="1" applyFont="1" applyFill="1" applyBorder="1" applyAlignment="1" applyProtection="1">
      <alignment/>
      <protection locked="0"/>
    </xf>
    <xf numFmtId="173" fontId="5" fillId="35" borderId="16" xfId="0" applyNumberFormat="1" applyFont="1" applyFill="1" applyBorder="1" applyAlignment="1">
      <alignment/>
    </xf>
    <xf numFmtId="173" fontId="4" fillId="37" borderId="17" xfId="0" applyNumberFormat="1" applyFont="1" applyFill="1" applyBorder="1" applyAlignment="1">
      <alignment/>
    </xf>
    <xf numFmtId="173" fontId="4" fillId="34" borderId="23" xfId="0" applyNumberFormat="1" applyFont="1" applyFill="1" applyBorder="1" applyAlignment="1" applyProtection="1">
      <alignment/>
      <protection locked="0"/>
    </xf>
    <xf numFmtId="173" fontId="5" fillId="35" borderId="24" xfId="0" applyNumberFormat="1" applyFont="1" applyFill="1" applyBorder="1" applyAlignment="1">
      <alignment/>
    </xf>
    <xf numFmtId="173" fontId="4" fillId="34" borderId="18" xfId="0" applyNumberFormat="1" applyFont="1" applyFill="1" applyBorder="1" applyAlignment="1" applyProtection="1">
      <alignment/>
      <protection locked="0"/>
    </xf>
    <xf numFmtId="173" fontId="5" fillId="35" borderId="19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73" fontId="3" fillId="35" borderId="20" xfId="0" applyNumberFormat="1" applyFont="1" applyFill="1" applyBorder="1" applyAlignment="1">
      <alignment/>
    </xf>
    <xf numFmtId="173" fontId="3" fillId="35" borderId="21" xfId="0" applyNumberFormat="1" applyFont="1" applyFill="1" applyBorder="1" applyAlignment="1">
      <alignment/>
    </xf>
    <xf numFmtId="173" fontId="4" fillId="35" borderId="22" xfId="0" applyNumberFormat="1" applyFont="1" applyFill="1" applyBorder="1" applyAlignment="1">
      <alignment/>
    </xf>
    <xf numFmtId="172" fontId="5" fillId="35" borderId="13" xfId="0" applyNumberFormat="1" applyFont="1" applyFill="1" applyBorder="1" applyAlignment="1">
      <alignment/>
    </xf>
    <xf numFmtId="172" fontId="4" fillId="37" borderId="14" xfId="0" applyNumberFormat="1" applyFont="1" applyFill="1" applyBorder="1" applyAlignment="1">
      <alignment/>
    </xf>
    <xf numFmtId="172" fontId="4" fillId="34" borderId="15" xfId="0" applyNumberFormat="1" applyFont="1" applyFill="1" applyBorder="1" applyAlignment="1" applyProtection="1">
      <alignment/>
      <protection locked="0"/>
    </xf>
    <xf numFmtId="172" fontId="5" fillId="35" borderId="16" xfId="0" applyNumberFormat="1" applyFont="1" applyFill="1" applyBorder="1" applyAlignment="1">
      <alignment/>
    </xf>
    <xf numFmtId="172" fontId="4" fillId="37" borderId="17" xfId="0" applyNumberFormat="1" applyFont="1" applyFill="1" applyBorder="1" applyAlignment="1">
      <alignment/>
    </xf>
    <xf numFmtId="172" fontId="4" fillId="34" borderId="23" xfId="0" applyNumberFormat="1" applyFont="1" applyFill="1" applyBorder="1" applyAlignment="1" applyProtection="1">
      <alignment/>
      <protection locked="0"/>
    </xf>
    <xf numFmtId="172" fontId="5" fillId="35" borderId="24" xfId="0" applyNumberFormat="1" applyFont="1" applyFill="1" applyBorder="1" applyAlignment="1">
      <alignment/>
    </xf>
    <xf numFmtId="172" fontId="4" fillId="34" borderId="18" xfId="0" applyNumberFormat="1" applyFont="1" applyFill="1" applyBorder="1" applyAlignment="1" applyProtection="1">
      <alignment/>
      <protection locked="0"/>
    </xf>
    <xf numFmtId="172" fontId="5" fillId="35" borderId="19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3" fillId="35" borderId="20" xfId="0" applyNumberFormat="1" applyFont="1" applyFill="1" applyBorder="1" applyAlignment="1">
      <alignment/>
    </xf>
    <xf numFmtId="172" fontId="3" fillId="35" borderId="21" xfId="0" applyNumberFormat="1" applyFont="1" applyFill="1" applyBorder="1" applyAlignment="1">
      <alignment/>
    </xf>
    <xf numFmtId="0" fontId="5" fillId="35" borderId="25" xfId="0" applyFont="1" applyFill="1" applyBorder="1" applyAlignment="1">
      <alignment horizontal="center" vertical="center" wrapText="1"/>
    </xf>
    <xf numFmtId="4" fontId="5" fillId="35" borderId="26" xfId="0" applyNumberFormat="1" applyFont="1" applyFill="1" applyBorder="1" applyAlignment="1">
      <alignment/>
    </xf>
    <xf numFmtId="4" fontId="3" fillId="35" borderId="0" xfId="0" applyNumberFormat="1" applyFont="1" applyFill="1" applyBorder="1" applyAlignment="1">
      <alignment/>
    </xf>
    <xf numFmtId="1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8" borderId="0" xfId="0" applyFont="1" applyFill="1" applyBorder="1" applyAlignment="1" applyProtection="1">
      <alignment horizontal="center" vertical="center"/>
      <protection locked="0"/>
    </xf>
    <xf numFmtId="0" fontId="5" fillId="35" borderId="27" xfId="0" applyFont="1" applyFill="1" applyBorder="1" applyAlignment="1">
      <alignment horizontal="center" vertical="center" wrapText="1"/>
    </xf>
    <xf numFmtId="4" fontId="5" fillId="35" borderId="27" xfId="0" applyNumberFormat="1" applyFont="1" applyFill="1" applyBorder="1" applyAlignment="1">
      <alignment/>
    </xf>
    <xf numFmtId="1" fontId="7" fillId="33" borderId="25" xfId="0" applyNumberFormat="1" applyFont="1" applyFill="1" applyBorder="1" applyAlignment="1" applyProtection="1">
      <alignment horizontal="center" vertical="center"/>
      <protection locked="0"/>
    </xf>
    <xf numFmtId="0" fontId="6" fillId="38" borderId="25" xfId="0" applyFont="1" applyFill="1" applyBorder="1" applyAlignment="1" applyProtection="1">
      <alignment horizontal="center" vertical="center"/>
      <protection locked="0"/>
    </xf>
    <xf numFmtId="172" fontId="3" fillId="35" borderId="0" xfId="0" applyNumberFormat="1" applyFont="1" applyFill="1" applyBorder="1" applyAlignment="1">
      <alignment/>
    </xf>
    <xf numFmtId="4" fontId="5" fillId="35" borderId="28" xfId="0" applyNumberFormat="1" applyFont="1" applyFill="1" applyBorder="1" applyAlignment="1">
      <alignment/>
    </xf>
    <xf numFmtId="4" fontId="5" fillId="35" borderId="29" xfId="0" applyNumberFormat="1" applyFont="1" applyFill="1" applyBorder="1" applyAlignment="1">
      <alignment/>
    </xf>
    <xf numFmtId="4" fontId="5" fillId="35" borderId="30" xfId="0" applyNumberFormat="1" applyFont="1" applyFill="1" applyBorder="1" applyAlignment="1">
      <alignment/>
    </xf>
    <xf numFmtId="4" fontId="5" fillId="35" borderId="31" xfId="0" applyNumberFormat="1" applyFont="1" applyFill="1" applyBorder="1" applyAlignment="1">
      <alignment/>
    </xf>
    <xf numFmtId="4" fontId="5" fillId="35" borderId="0" xfId="0" applyNumberFormat="1" applyFont="1" applyFill="1" applyBorder="1" applyAlignment="1">
      <alignment/>
    </xf>
    <xf numFmtId="4" fontId="5" fillId="35" borderId="32" xfId="0" applyNumberFormat="1" applyFont="1" applyFill="1" applyBorder="1" applyAlignment="1">
      <alignment/>
    </xf>
    <xf numFmtId="4" fontId="5" fillId="35" borderId="33" xfId="0" applyNumberFormat="1" applyFont="1" applyFill="1" applyBorder="1" applyAlignment="1">
      <alignment/>
    </xf>
    <xf numFmtId="4" fontId="5" fillId="35" borderId="34" xfId="0" applyNumberFormat="1" applyFont="1" applyFill="1" applyBorder="1" applyAlignment="1">
      <alignment/>
    </xf>
    <xf numFmtId="4" fontId="5" fillId="35" borderId="35" xfId="0" applyNumberFormat="1" applyFont="1" applyFill="1" applyBorder="1" applyAlignment="1">
      <alignment/>
    </xf>
    <xf numFmtId="0" fontId="5" fillId="35" borderId="31" xfId="0" applyFont="1" applyFill="1" applyBorder="1" applyAlignment="1">
      <alignment horizontal="center" vertical="center" wrapText="1"/>
    </xf>
    <xf numFmtId="4" fontId="5" fillId="35" borderId="36" xfId="0" applyNumberFormat="1" applyFont="1" applyFill="1" applyBorder="1" applyAlignment="1">
      <alignment/>
    </xf>
    <xf numFmtId="4" fontId="3" fillId="35" borderId="37" xfId="0" applyNumberFormat="1" applyFont="1" applyFill="1" applyBorder="1" applyAlignment="1">
      <alignment/>
    </xf>
    <xf numFmtId="4" fontId="3" fillId="35" borderId="38" xfId="0" applyNumberFormat="1" applyFont="1" applyFill="1" applyBorder="1" applyAlignment="1">
      <alignment/>
    </xf>
    <xf numFmtId="4" fontId="5" fillId="35" borderId="39" xfId="0" applyNumberFormat="1" applyFont="1" applyFill="1" applyBorder="1" applyAlignment="1">
      <alignment/>
    </xf>
    <xf numFmtId="4" fontId="4" fillId="37" borderId="40" xfId="0" applyNumberFormat="1" applyFont="1" applyFill="1" applyBorder="1" applyAlignment="1">
      <alignment/>
    </xf>
    <xf numFmtId="4" fontId="3" fillId="35" borderId="41" xfId="0" applyNumberFormat="1" applyFont="1" applyFill="1" applyBorder="1" applyAlignment="1">
      <alignment/>
    </xf>
    <xf numFmtId="4" fontId="4" fillId="35" borderId="41" xfId="0" applyNumberFormat="1" applyFont="1" applyFill="1" applyBorder="1" applyAlignment="1">
      <alignment/>
    </xf>
    <xf numFmtId="172" fontId="8" fillId="34" borderId="12" xfId="0" applyNumberFormat="1" applyFont="1" applyFill="1" applyBorder="1" applyAlignment="1" applyProtection="1">
      <alignment/>
      <protection locked="0"/>
    </xf>
    <xf numFmtId="173" fontId="4" fillId="34" borderId="0" xfId="0" applyNumberFormat="1" applyFont="1" applyFill="1" applyAlignment="1" applyProtection="1">
      <alignment/>
      <protection locked="0"/>
    </xf>
    <xf numFmtId="1" fontId="7" fillId="33" borderId="42" xfId="0" applyNumberFormat="1" applyFont="1" applyFill="1" applyBorder="1" applyAlignment="1" applyProtection="1">
      <alignment horizontal="center" vertical="center"/>
      <protection locked="0"/>
    </xf>
    <xf numFmtId="1" fontId="7" fillId="33" borderId="43" xfId="0" applyNumberFormat="1" applyFont="1" applyFill="1" applyBorder="1" applyAlignment="1" applyProtection="1">
      <alignment horizontal="center" vertical="center"/>
      <protection locked="0"/>
    </xf>
    <xf numFmtId="0" fontId="6" fillId="38" borderId="44" xfId="0" applyFont="1" applyFill="1" applyBorder="1" applyAlignment="1" applyProtection="1">
      <alignment horizontal="center" vertical="center"/>
      <protection locked="0"/>
    </xf>
    <xf numFmtId="0" fontId="6" fillId="38" borderId="11" xfId="0" applyFont="1" applyFill="1" applyBorder="1" applyAlignment="1" applyProtection="1">
      <alignment horizontal="center" vertical="center"/>
      <protection locked="0"/>
    </xf>
    <xf numFmtId="1" fontId="7" fillId="33" borderId="44" xfId="0" applyNumberFormat="1" applyFont="1" applyFill="1" applyBorder="1" applyAlignment="1" applyProtection="1">
      <alignment horizontal="center" vertical="center"/>
      <protection locked="0"/>
    </xf>
    <xf numFmtId="1" fontId="7" fillId="33" borderId="11" xfId="0" applyNumberFormat="1" applyFont="1" applyFill="1" applyBorder="1" applyAlignment="1" applyProtection="1">
      <alignment horizontal="center" vertical="center"/>
      <protection locked="0"/>
    </xf>
    <xf numFmtId="1" fontId="7" fillId="33" borderId="45" xfId="0" applyNumberFormat="1" applyFont="1" applyFill="1" applyBorder="1" applyAlignment="1" applyProtection="1">
      <alignment horizontal="center" vertical="center"/>
      <protection locked="0"/>
    </xf>
    <xf numFmtId="1" fontId="7" fillId="33" borderId="46" xfId="0" applyNumberFormat="1" applyFont="1" applyFill="1" applyBorder="1" applyAlignment="1" applyProtection="1">
      <alignment horizontal="center" vertical="center"/>
      <protection locked="0"/>
    </xf>
    <xf numFmtId="0" fontId="2" fillId="36" borderId="0" xfId="0" applyFont="1" applyFill="1" applyAlignment="1" applyProtection="1">
      <alignment horizontal="center" vertical="center"/>
      <protection locked="0"/>
    </xf>
    <xf numFmtId="0" fontId="6" fillId="38" borderId="47" xfId="0" applyFont="1" applyFill="1" applyBorder="1" applyAlignment="1" applyProtection="1">
      <alignment horizontal="center" vertical="center"/>
      <protection locked="0"/>
    </xf>
    <xf numFmtId="0" fontId="6" fillId="38" borderId="27" xfId="0" applyFont="1" applyFill="1" applyBorder="1" applyAlignment="1" applyProtection="1">
      <alignment horizontal="center" vertical="center"/>
      <protection locked="0"/>
    </xf>
    <xf numFmtId="1" fontId="7" fillId="33" borderId="48" xfId="0" applyNumberFormat="1" applyFont="1" applyFill="1" applyBorder="1" applyAlignment="1" applyProtection="1">
      <alignment horizontal="center" vertical="center"/>
      <protection locked="0"/>
    </xf>
    <xf numFmtId="1" fontId="7" fillId="33" borderId="49" xfId="0" applyNumberFormat="1" applyFont="1" applyFill="1" applyBorder="1" applyAlignment="1" applyProtection="1">
      <alignment horizontal="center" vertical="center"/>
      <protection locked="0"/>
    </xf>
    <xf numFmtId="0" fontId="6" fillId="38" borderId="50" xfId="0" applyFont="1" applyFill="1" applyBorder="1" applyAlignment="1" applyProtection="1">
      <alignment horizontal="center" vertical="center"/>
      <protection locked="0"/>
    </xf>
    <xf numFmtId="0" fontId="6" fillId="38" borderId="51" xfId="0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3"/>
  <sheetViews>
    <sheetView showZeros="0" defaultGridColor="0" zoomScalePageLayoutView="0" colorId="48" workbookViewId="0" topLeftCell="A1">
      <pane xSplit="1" ySplit="7" topLeftCell="V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Z32" sqref="Z32"/>
    </sheetView>
  </sheetViews>
  <sheetFormatPr defaultColWidth="9.00390625" defaultRowHeight="12.75" outlineLevelCol="1"/>
  <cols>
    <col min="1" max="1" width="6.625" style="0" customWidth="1"/>
    <col min="2" max="2" width="8.375" style="0" customWidth="1"/>
    <col min="3" max="3" width="8.625" style="0" customWidth="1"/>
    <col min="4" max="4" width="8.00390625" style="0" customWidth="1"/>
    <col min="5" max="5" width="8.25390625" style="0" customWidth="1"/>
    <col min="6" max="6" width="9.00390625" style="0" customWidth="1"/>
    <col min="7" max="7" width="7.875" style="0" customWidth="1"/>
    <col min="8" max="8" width="8.00390625" style="0" customWidth="1"/>
    <col min="9" max="9" width="8.125" style="0" customWidth="1"/>
    <col min="10" max="10" width="9.625" style="0" customWidth="1"/>
    <col min="11" max="11" width="9.00390625" style="0" customWidth="1"/>
    <col min="12" max="12" width="8.00390625" style="0" customWidth="1"/>
    <col min="13" max="13" width="9.125" style="0" customWidth="1"/>
    <col min="14" max="14" width="7.25390625" style="0" customWidth="1"/>
    <col min="15" max="15" width="9.875" style="0" customWidth="1"/>
    <col min="16" max="16" width="6.125" style="0" customWidth="1"/>
    <col min="17" max="17" width="6.875" style="0" customWidth="1"/>
    <col min="18" max="18" width="11.00390625" style="0" customWidth="1"/>
    <col min="19" max="19" width="7.75390625" style="0" customWidth="1"/>
    <col min="20" max="20" width="9.375" style="0" customWidth="1"/>
    <col min="21" max="21" width="7.875" style="0" customWidth="1"/>
    <col min="22" max="22" width="5.625" style="0" customWidth="1"/>
    <col min="23" max="23" width="7.875" style="0" customWidth="1"/>
    <col min="24" max="24" width="4.125" style="0" customWidth="1"/>
    <col min="25" max="26" width="7.875" style="0" customWidth="1"/>
    <col min="27" max="27" width="8.75390625" style="0" customWidth="1"/>
    <col min="28" max="28" width="6.375" style="0" customWidth="1"/>
    <col min="29" max="30" width="8.125" style="0" customWidth="1"/>
    <col min="31" max="31" width="8.00390625" style="0" customWidth="1"/>
    <col min="32" max="32" width="3.125" style="0" customWidth="1"/>
    <col min="33" max="33" width="6.25390625" style="0" customWidth="1"/>
    <col min="34" max="34" width="5.625" style="0" customWidth="1"/>
    <col min="35" max="35" width="6.875" style="0" customWidth="1"/>
    <col min="36" max="36" width="7.00390625" style="0" customWidth="1"/>
    <col min="37" max="37" width="10.00390625" style="0" customWidth="1"/>
    <col min="38" max="38" width="4.875" style="0" customWidth="1" outlineLevel="1"/>
    <col min="39" max="39" width="2.375" style="0" customWidth="1" outlineLevel="1"/>
    <col min="40" max="40" width="2.25390625" style="0" customWidth="1" outlineLevel="1"/>
    <col min="41" max="41" width="1.00390625" style="0" customWidth="1" outlineLevel="1"/>
    <col min="42" max="42" width="2.625" style="0" customWidth="1" outlineLevel="1"/>
    <col min="43" max="43" width="2.25390625" style="0" customWidth="1" outlineLevel="1"/>
    <col min="44" max="44" width="1.25" style="0" customWidth="1" outlineLevel="1"/>
    <col min="45" max="46" width="4.375" style="0" customWidth="1" outlineLevel="1"/>
    <col min="47" max="47" width="9.375" style="0" customWidth="1"/>
  </cols>
  <sheetData>
    <row r="1" spans="1:54" ht="6" customHeight="1">
      <c r="A1" s="94"/>
      <c r="B1" s="94"/>
      <c r="C1" s="94"/>
      <c r="D1" s="94"/>
      <c r="E1" s="94"/>
      <c r="F1" s="94"/>
      <c r="G1" s="94"/>
      <c r="H1" s="94"/>
      <c r="I1" s="94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 t="s">
        <v>32</v>
      </c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6"/>
      <c r="AX1" s="6"/>
      <c r="AY1" s="6"/>
      <c r="AZ1" s="6"/>
      <c r="BA1" s="6"/>
      <c r="BB1" s="6"/>
    </row>
    <row r="2" spans="1:54" ht="14.25" customHeight="1">
      <c r="A2" s="94" t="s">
        <v>42</v>
      </c>
      <c r="B2" s="94"/>
      <c r="C2" s="94"/>
      <c r="D2" s="94"/>
      <c r="E2" s="94"/>
      <c r="F2" s="94"/>
      <c r="G2" s="94"/>
      <c r="H2" s="94"/>
      <c r="I2" s="94"/>
      <c r="J2" s="22"/>
      <c r="K2" s="22"/>
      <c r="L2" s="22"/>
      <c r="M2" s="22"/>
      <c r="N2" s="22"/>
      <c r="P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6"/>
      <c r="AX2" s="6"/>
      <c r="AY2" s="6"/>
      <c r="AZ2" s="6"/>
      <c r="BA2" s="6"/>
      <c r="BB2" s="6"/>
    </row>
    <row r="3" spans="1:54" ht="12.75" customHeight="1">
      <c r="A3" s="24" t="s">
        <v>46</v>
      </c>
      <c r="B3" s="24"/>
      <c r="C3" s="24"/>
      <c r="E3" s="24"/>
      <c r="F3" s="24"/>
      <c r="G3" s="24"/>
      <c r="H3" s="24"/>
      <c r="I3" s="24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 t="s">
        <v>37</v>
      </c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2"/>
      <c r="AQ3" s="22"/>
      <c r="AR3" s="22"/>
      <c r="AS3" s="22"/>
      <c r="AT3" s="22"/>
      <c r="AU3" s="22"/>
      <c r="AV3" s="22"/>
      <c r="AW3" s="6"/>
      <c r="AX3" s="6"/>
      <c r="AY3" s="6"/>
      <c r="AZ3" s="6"/>
      <c r="BA3" s="6"/>
      <c r="BB3" s="6"/>
    </row>
    <row r="4" spans="1:52" ht="12.75" customHeight="1">
      <c r="A4" s="6"/>
      <c r="B4" s="6"/>
      <c r="C4" s="6"/>
      <c r="D4" s="6"/>
      <c r="E4" s="6" t="s">
        <v>29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ht="39.75" customHeight="1">
      <c r="A5" s="2" t="s">
        <v>2</v>
      </c>
      <c r="B5" s="86">
        <v>3000</v>
      </c>
      <c r="C5" s="87"/>
      <c r="D5" s="86">
        <v>2000</v>
      </c>
      <c r="E5" s="87"/>
      <c r="F5" s="86">
        <v>3000</v>
      </c>
      <c r="G5" s="87"/>
      <c r="H5" s="86">
        <v>3000</v>
      </c>
      <c r="I5" s="87"/>
      <c r="J5" s="86">
        <v>6000</v>
      </c>
      <c r="K5" s="87"/>
      <c r="L5" s="86">
        <v>6000</v>
      </c>
      <c r="M5" s="87"/>
      <c r="N5" s="86">
        <v>6000</v>
      </c>
      <c r="O5" s="87"/>
      <c r="P5" s="86">
        <v>6000</v>
      </c>
      <c r="Q5" s="87"/>
      <c r="R5" s="92" t="s">
        <v>31</v>
      </c>
      <c r="S5" s="86">
        <v>6000</v>
      </c>
      <c r="T5" s="87"/>
      <c r="U5" s="86">
        <v>3000</v>
      </c>
      <c r="V5" s="87"/>
      <c r="W5" s="86">
        <v>4000</v>
      </c>
      <c r="X5" s="87"/>
      <c r="Y5" s="86">
        <v>2000</v>
      </c>
      <c r="Z5" s="87"/>
      <c r="AA5" s="86">
        <v>2000</v>
      </c>
      <c r="AB5" s="87"/>
      <c r="AC5" s="86">
        <v>3000</v>
      </c>
      <c r="AD5" s="87"/>
      <c r="AE5" s="86">
        <v>6000</v>
      </c>
      <c r="AF5" s="87"/>
      <c r="AG5" s="86">
        <v>6000</v>
      </c>
      <c r="AH5" s="87"/>
      <c r="AI5" s="86">
        <v>6000</v>
      </c>
      <c r="AJ5" s="87"/>
      <c r="AK5" s="92" t="s">
        <v>31</v>
      </c>
      <c r="AL5" s="90">
        <v>0</v>
      </c>
      <c r="AM5" s="91"/>
      <c r="AN5" s="90">
        <v>0</v>
      </c>
      <c r="AO5" s="91"/>
      <c r="AP5" s="90">
        <v>0</v>
      </c>
      <c r="AQ5" s="91"/>
      <c r="AR5" s="90">
        <v>0</v>
      </c>
      <c r="AS5" s="91"/>
      <c r="AT5" s="60"/>
      <c r="AU5" s="6"/>
      <c r="AV5" s="6"/>
      <c r="AW5" s="6"/>
      <c r="AX5" s="6"/>
      <c r="AY5" s="6"/>
      <c r="AZ5" s="6"/>
    </row>
    <row r="6" spans="1:52" ht="31.5" customHeight="1" thickBot="1">
      <c r="A6" s="1" t="s">
        <v>1</v>
      </c>
      <c r="B6" s="88">
        <v>1</v>
      </c>
      <c r="C6" s="89"/>
      <c r="D6" s="88">
        <v>5</v>
      </c>
      <c r="E6" s="89"/>
      <c r="F6" s="88">
        <v>7</v>
      </c>
      <c r="G6" s="89"/>
      <c r="H6" s="88">
        <v>9</v>
      </c>
      <c r="I6" s="89"/>
      <c r="J6" s="88">
        <v>19</v>
      </c>
      <c r="K6" s="89"/>
      <c r="L6" s="88">
        <v>23</v>
      </c>
      <c r="M6" s="89"/>
      <c r="N6" s="88">
        <v>25</v>
      </c>
      <c r="O6" s="89"/>
      <c r="P6" s="88">
        <v>27</v>
      </c>
      <c r="Q6" s="89"/>
      <c r="R6" s="93"/>
      <c r="S6" s="88">
        <v>4</v>
      </c>
      <c r="T6" s="89"/>
      <c r="U6" s="88">
        <v>6</v>
      </c>
      <c r="V6" s="89"/>
      <c r="W6" s="88">
        <v>8</v>
      </c>
      <c r="X6" s="89"/>
      <c r="Y6" s="88">
        <v>14</v>
      </c>
      <c r="Z6" s="89"/>
      <c r="AA6" s="88">
        <v>16</v>
      </c>
      <c r="AB6" s="89"/>
      <c r="AC6" s="88">
        <v>18</v>
      </c>
      <c r="AD6" s="89"/>
      <c r="AE6" s="88">
        <v>20</v>
      </c>
      <c r="AF6" s="89"/>
      <c r="AG6" s="88">
        <v>22</v>
      </c>
      <c r="AH6" s="89"/>
      <c r="AI6" s="88">
        <v>24</v>
      </c>
      <c r="AJ6" s="89"/>
      <c r="AK6" s="93"/>
      <c r="AL6" s="88" t="s">
        <v>29</v>
      </c>
      <c r="AM6" s="89"/>
      <c r="AN6" s="88" t="s">
        <v>29</v>
      </c>
      <c r="AO6" s="89"/>
      <c r="AP6" s="88" t="s">
        <v>29</v>
      </c>
      <c r="AQ6" s="89"/>
      <c r="AR6" s="88" t="s">
        <v>29</v>
      </c>
      <c r="AS6" s="89"/>
      <c r="AT6" s="61"/>
      <c r="AU6" s="7" t="s">
        <v>31</v>
      </c>
      <c r="AV6" s="6"/>
      <c r="AW6" s="6"/>
      <c r="AX6" s="6"/>
      <c r="AY6" s="6"/>
      <c r="AZ6" s="6"/>
    </row>
    <row r="7" spans="1:52" ht="37.5" customHeight="1" thickBot="1" thickTop="1">
      <c r="A7" s="1" t="s">
        <v>0</v>
      </c>
      <c r="B7" s="3" t="s">
        <v>3</v>
      </c>
      <c r="C7" s="4" t="s">
        <v>4</v>
      </c>
      <c r="D7" s="3" t="s">
        <v>3</v>
      </c>
      <c r="E7" s="4" t="s">
        <v>4</v>
      </c>
      <c r="F7" s="3" t="s">
        <v>3</v>
      </c>
      <c r="G7" s="4" t="s">
        <v>4</v>
      </c>
      <c r="H7" s="3" t="s">
        <v>3</v>
      </c>
      <c r="I7" s="4" t="s">
        <v>4</v>
      </c>
      <c r="J7" s="3" t="s">
        <v>3</v>
      </c>
      <c r="K7" s="4" t="s">
        <v>4</v>
      </c>
      <c r="L7" s="3" t="s">
        <v>3</v>
      </c>
      <c r="M7" s="4" t="s">
        <v>4</v>
      </c>
      <c r="N7" s="3" t="s">
        <v>3</v>
      </c>
      <c r="O7" s="4" t="s">
        <v>4</v>
      </c>
      <c r="P7" s="3" t="s">
        <v>3</v>
      </c>
      <c r="Q7" s="4" t="s">
        <v>4</v>
      </c>
      <c r="R7" s="57"/>
      <c r="S7" s="3"/>
      <c r="T7" s="4" t="s">
        <v>4</v>
      </c>
      <c r="U7" s="3" t="s">
        <v>3</v>
      </c>
      <c r="V7" s="4" t="s">
        <v>4</v>
      </c>
      <c r="W7" s="3" t="s">
        <v>3</v>
      </c>
      <c r="X7" s="4" t="s">
        <v>4</v>
      </c>
      <c r="Y7" s="3" t="s">
        <v>3</v>
      </c>
      <c r="Z7" s="4" t="s">
        <v>4</v>
      </c>
      <c r="AA7" s="3" t="s">
        <v>3</v>
      </c>
      <c r="AB7" s="4" t="s">
        <v>4</v>
      </c>
      <c r="AC7" s="3" t="s">
        <v>3</v>
      </c>
      <c r="AD7" s="4" t="s">
        <v>4</v>
      </c>
      <c r="AE7" s="3" t="s">
        <v>3</v>
      </c>
      <c r="AF7" s="4" t="s">
        <v>4</v>
      </c>
      <c r="AG7" s="3" t="s">
        <v>3</v>
      </c>
      <c r="AH7" s="4" t="s">
        <v>4</v>
      </c>
      <c r="AI7" s="3" t="s">
        <v>3</v>
      </c>
      <c r="AJ7" s="4" t="s">
        <v>4</v>
      </c>
      <c r="AK7" s="57"/>
      <c r="AL7" s="3" t="s">
        <v>3</v>
      </c>
      <c r="AM7" s="4" t="s">
        <v>4</v>
      </c>
      <c r="AN7" s="3" t="s">
        <v>3</v>
      </c>
      <c r="AO7" s="4" t="s">
        <v>4</v>
      </c>
      <c r="AP7" s="3" t="s">
        <v>3</v>
      </c>
      <c r="AQ7" s="4" t="s">
        <v>4</v>
      </c>
      <c r="AR7" s="3" t="s">
        <v>3</v>
      </c>
      <c r="AS7" s="4" t="s">
        <v>4</v>
      </c>
      <c r="AT7" s="62"/>
      <c r="AU7" s="20">
        <f>SUM(AU8:AU32)</f>
        <v>45654.000000000015</v>
      </c>
      <c r="AV7" s="6"/>
      <c r="AW7" s="6"/>
      <c r="AX7" s="6"/>
      <c r="AY7" s="6"/>
      <c r="AZ7" s="6"/>
    </row>
    <row r="8" spans="1:47" ht="14.25" thickBot="1" thickTop="1">
      <c r="A8" s="5" t="s">
        <v>5</v>
      </c>
      <c r="B8" s="84">
        <v>62.85</v>
      </c>
      <c r="C8" s="9">
        <v>0</v>
      </c>
      <c r="D8" s="30">
        <v>50.325</v>
      </c>
      <c r="E8" s="9">
        <v>0</v>
      </c>
      <c r="F8" s="30">
        <v>40.676</v>
      </c>
      <c r="G8" s="9">
        <v>0</v>
      </c>
      <c r="H8" s="30">
        <v>381.28</v>
      </c>
      <c r="I8" s="9">
        <v>0</v>
      </c>
      <c r="J8" s="30">
        <v>79.99</v>
      </c>
      <c r="K8" s="9">
        <v>0</v>
      </c>
      <c r="L8" s="30">
        <v>166.04</v>
      </c>
      <c r="M8" s="9"/>
      <c r="N8" s="30">
        <v>309.59</v>
      </c>
      <c r="O8" s="9">
        <v>0</v>
      </c>
      <c r="P8" s="30"/>
      <c r="Q8" s="9">
        <v>0</v>
      </c>
      <c r="R8" s="58">
        <f>C8+E8+G8+I8+K8+M8+O8</f>
        <v>0</v>
      </c>
      <c r="S8" s="30">
        <v>114.034</v>
      </c>
      <c r="T8" s="9">
        <v>0</v>
      </c>
      <c r="U8" s="30">
        <v>765.26</v>
      </c>
      <c r="V8" s="9">
        <v>0</v>
      </c>
      <c r="W8" s="30">
        <v>2.867</v>
      </c>
      <c r="X8" s="9">
        <v>0</v>
      </c>
      <c r="Y8" s="30">
        <v>246.115</v>
      </c>
      <c r="Z8" s="9">
        <v>0</v>
      </c>
      <c r="AA8" s="85">
        <v>16.104</v>
      </c>
      <c r="AB8" s="9"/>
      <c r="AC8" s="30">
        <v>150.155</v>
      </c>
      <c r="AD8" s="9">
        <v>0</v>
      </c>
      <c r="AE8" s="30">
        <v>226.77</v>
      </c>
      <c r="AF8" s="9">
        <v>0</v>
      </c>
      <c r="AG8" s="30">
        <v>58.87</v>
      </c>
      <c r="AH8" s="9">
        <v>0</v>
      </c>
      <c r="AI8" s="30">
        <v>19.97</v>
      </c>
      <c r="AJ8" s="9">
        <v>0</v>
      </c>
      <c r="AK8" s="58">
        <f>T8+V8+X8+Z8+AB8+AD8+AF8+AH8</f>
        <v>0</v>
      </c>
      <c r="AL8" s="8"/>
      <c r="AM8" s="9">
        <v>0</v>
      </c>
      <c r="AN8" s="8"/>
      <c r="AO8" s="9">
        <v>0</v>
      </c>
      <c r="AP8" s="8"/>
      <c r="AQ8" s="9">
        <v>0</v>
      </c>
      <c r="AR8" s="8"/>
      <c r="AS8" s="9">
        <v>0</v>
      </c>
      <c r="AT8" s="9"/>
      <c r="AU8" s="10">
        <f>SUM(C8+E8+G8+I8+K8+T8+V8+X8+Z8+AB8+AD8+AM8+AO8+AQ8+AS8+M8+O8+AF8+AH8)</f>
        <v>0</v>
      </c>
    </row>
    <row r="9" spans="1:47" ht="14.25" thickBot="1" thickTop="1">
      <c r="A9" s="5" t="s">
        <v>6</v>
      </c>
      <c r="B9" s="47">
        <v>62.887</v>
      </c>
      <c r="C9" s="12">
        <f aca="true" t="shared" si="0" ref="C9:C30">(B9-B8)*B$5</f>
        <v>110.9999999999971</v>
      </c>
      <c r="D9" s="47">
        <v>50.331</v>
      </c>
      <c r="E9" s="12">
        <f aca="true" t="shared" si="1" ref="E9:E30">(D9-D8)*D$5</f>
        <v>12.000000000000455</v>
      </c>
      <c r="F9" s="30">
        <v>40.697</v>
      </c>
      <c r="G9" s="12">
        <f aca="true" t="shared" si="2" ref="G9:G30">(F9-F8)*F$5</f>
        <v>63.00000000000239</v>
      </c>
      <c r="H9" s="30">
        <v>381.34</v>
      </c>
      <c r="I9" s="12">
        <f aca="true" t="shared" si="3" ref="I9:I31">(H9-H8)*H$5</f>
        <v>180.00000000000682</v>
      </c>
      <c r="J9" s="30">
        <v>80.051</v>
      </c>
      <c r="K9" s="12">
        <f aca="true" t="shared" si="4" ref="K9:K30">(J9-J8)*J$5</f>
        <v>366.0000000000423</v>
      </c>
      <c r="L9" s="30">
        <v>166.05</v>
      </c>
      <c r="M9" s="12">
        <f aca="true" t="shared" si="5" ref="M9:M30">(L9-L8)*L$5</f>
        <v>60.00000000011596</v>
      </c>
      <c r="N9" s="8">
        <v>309.6</v>
      </c>
      <c r="O9" s="12">
        <f>(N9-N8)*N$5</f>
        <v>60.00000000028649</v>
      </c>
      <c r="P9" s="30"/>
      <c r="Q9" s="12">
        <f aca="true" t="shared" si="6" ref="Q9:Q30">(P9-P8)*P$5</f>
        <v>0</v>
      </c>
      <c r="R9" s="58">
        <f aca="true" t="shared" si="7" ref="R9:R32">C9+E9+G9+I9+K9+M9+O9</f>
        <v>852.0000000004516</v>
      </c>
      <c r="S9" s="30">
        <v>114.098</v>
      </c>
      <c r="T9" s="12">
        <f aca="true" t="shared" si="8" ref="T9:T30">(S9-S8)*S$5</f>
        <v>383.9999999999577</v>
      </c>
      <c r="U9" s="30">
        <v>765.26</v>
      </c>
      <c r="V9" s="12">
        <f aca="true" t="shared" si="9" ref="V9:V30">(U9-U8)*U$5</f>
        <v>0</v>
      </c>
      <c r="W9" s="30">
        <v>2.867</v>
      </c>
      <c r="X9" s="12">
        <f aca="true" t="shared" si="10" ref="X9:X30">(W9-W8)*W$5</f>
        <v>0</v>
      </c>
      <c r="Y9" s="30">
        <v>246.32</v>
      </c>
      <c r="Z9" s="12">
        <f aca="true" t="shared" si="11" ref="Z9:Z30">(Y9-Y8)*Y$5</f>
        <v>409.99999999996817</v>
      </c>
      <c r="AA9" s="85">
        <v>16.111</v>
      </c>
      <c r="AB9" s="12">
        <f>(AA9-AA8)*AA$5</f>
        <v>14.000000000002899</v>
      </c>
      <c r="AC9" s="30">
        <v>150.28</v>
      </c>
      <c r="AD9" s="12">
        <f aca="true" t="shared" si="12" ref="AD9:AD30">(AC9-AC8)*AC$5</f>
        <v>375</v>
      </c>
      <c r="AE9" s="30">
        <v>226.77</v>
      </c>
      <c r="AF9" s="12">
        <f>(AE9-AE8)*AE$5</f>
        <v>0</v>
      </c>
      <c r="AG9" s="30">
        <v>58.87</v>
      </c>
      <c r="AH9" s="12">
        <f>(AG9-AG8)*AG$5</f>
        <v>0</v>
      </c>
      <c r="AI9" s="30">
        <v>19.97</v>
      </c>
      <c r="AJ9" s="12">
        <f>(AI9-AI8)*AI$5</f>
        <v>0</v>
      </c>
      <c r="AK9" s="58">
        <f aca="true" t="shared" si="13" ref="AK9:AK32">T9+V9+X9+Z9+AB9+AD9</f>
        <v>1182.9999999999288</v>
      </c>
      <c r="AL9" s="11"/>
      <c r="AM9" s="12">
        <f aca="true" t="shared" si="14" ref="AM9:AM30">(AL9-AL8)*AL$5</f>
        <v>0</v>
      </c>
      <c r="AN9" s="11"/>
      <c r="AO9" s="12">
        <f aca="true" t="shared" si="15" ref="AO9:AO30">(AN9-AN8)*AN$5</f>
        <v>0</v>
      </c>
      <c r="AP9" s="11"/>
      <c r="AQ9" s="12">
        <f aca="true" t="shared" si="16" ref="AQ9:AQ30">(AP9-AP8)*AP$5</f>
        <v>0</v>
      </c>
      <c r="AR9" s="11"/>
      <c r="AS9" s="12">
        <f aca="true" t="shared" si="17" ref="AS9:AS30">(AR9-AR8)*AR$5</f>
        <v>0</v>
      </c>
      <c r="AT9" s="12"/>
      <c r="AU9" s="10">
        <f aca="true" t="shared" si="18" ref="AU9:AU32">SUM(C9+E9+G9+I9+K9+T9+V9+X9+Z9+AB9+AD9+AM9+AO9+AQ9+AS9+M9+O9+AF9+AH9)</f>
        <v>2035.0000000003804</v>
      </c>
    </row>
    <row r="10" spans="1:47" ht="14.25" thickBot="1" thickTop="1">
      <c r="A10" s="5" t="s">
        <v>7</v>
      </c>
      <c r="B10" s="47">
        <v>62.915</v>
      </c>
      <c r="C10" s="12">
        <f t="shared" si="0"/>
        <v>83.99999999999608</v>
      </c>
      <c r="D10" s="47">
        <v>50.336</v>
      </c>
      <c r="E10" s="12">
        <f t="shared" si="1"/>
        <v>9.999999999990905</v>
      </c>
      <c r="F10" s="30">
        <v>40.712</v>
      </c>
      <c r="G10" s="12">
        <f t="shared" si="2"/>
        <v>45.000000000001705</v>
      </c>
      <c r="H10" s="30">
        <v>381.39</v>
      </c>
      <c r="I10" s="12">
        <f t="shared" si="3"/>
        <v>150.0000000000341</v>
      </c>
      <c r="J10" s="30">
        <v>80.092</v>
      </c>
      <c r="K10" s="12">
        <f t="shared" si="4"/>
        <v>245.9999999999809</v>
      </c>
      <c r="L10" s="30">
        <v>166.06</v>
      </c>
      <c r="M10" s="12">
        <f t="shared" si="5"/>
        <v>59.99999999994543</v>
      </c>
      <c r="N10" s="30">
        <v>309.62</v>
      </c>
      <c r="O10" s="12">
        <f aca="true" t="shared" si="19" ref="O10:O29">(N10-N9)*N$5</f>
        <v>119.99999999989086</v>
      </c>
      <c r="P10" s="30"/>
      <c r="Q10" s="12">
        <f t="shared" si="6"/>
        <v>0</v>
      </c>
      <c r="R10" s="58">
        <f t="shared" si="7"/>
        <v>714.9999999998399</v>
      </c>
      <c r="S10" s="30">
        <v>114.143</v>
      </c>
      <c r="T10" s="12">
        <f t="shared" si="8"/>
        <v>270.00000000001023</v>
      </c>
      <c r="U10" s="30">
        <v>765.26</v>
      </c>
      <c r="V10" s="12">
        <f t="shared" si="9"/>
        <v>0</v>
      </c>
      <c r="W10" s="30">
        <v>2.867</v>
      </c>
      <c r="X10" s="12">
        <f t="shared" si="10"/>
        <v>0</v>
      </c>
      <c r="Y10" s="30">
        <v>246.466</v>
      </c>
      <c r="Z10" s="12">
        <f t="shared" si="11"/>
        <v>292.00000000003</v>
      </c>
      <c r="AA10" s="85">
        <v>16.114</v>
      </c>
      <c r="AB10" s="12">
        <f>(AA10-AA9)*AA$5</f>
        <v>6.000000000000227</v>
      </c>
      <c r="AC10" s="30">
        <v>150.366</v>
      </c>
      <c r="AD10" s="12">
        <f>(AC10-AC9)*AC$5</f>
        <v>258.0000000000382</v>
      </c>
      <c r="AE10" s="30">
        <v>226.77</v>
      </c>
      <c r="AF10" s="12">
        <f>(AE10-AE9)*AE$5</f>
        <v>0</v>
      </c>
      <c r="AG10" s="30">
        <v>58.87</v>
      </c>
      <c r="AH10" s="12">
        <f>(AG10-AG9)*AG$5</f>
        <v>0</v>
      </c>
      <c r="AI10" s="30">
        <v>19.97</v>
      </c>
      <c r="AJ10" s="12">
        <f>(AI10-AI9)*AI$5</f>
        <v>0</v>
      </c>
      <c r="AK10" s="58">
        <f t="shared" si="13"/>
        <v>826.0000000000787</v>
      </c>
      <c r="AL10" s="11"/>
      <c r="AM10" s="12">
        <f t="shared" si="14"/>
        <v>0</v>
      </c>
      <c r="AN10" s="11"/>
      <c r="AO10" s="12">
        <f t="shared" si="15"/>
        <v>0</v>
      </c>
      <c r="AP10" s="11"/>
      <c r="AQ10" s="12">
        <f t="shared" si="16"/>
        <v>0</v>
      </c>
      <c r="AR10" s="11"/>
      <c r="AS10" s="12">
        <f t="shared" si="17"/>
        <v>0</v>
      </c>
      <c r="AT10" s="12"/>
      <c r="AU10" s="10">
        <f t="shared" si="18"/>
        <v>1540.9999999999186</v>
      </c>
    </row>
    <row r="11" spans="1:47" ht="14.25" thickBot="1" thickTop="1">
      <c r="A11" s="5" t="s">
        <v>8</v>
      </c>
      <c r="B11" s="47">
        <v>62.941</v>
      </c>
      <c r="C11" s="12">
        <f t="shared" si="0"/>
        <v>78.00000000001006</v>
      </c>
      <c r="D11" s="47">
        <v>50.342</v>
      </c>
      <c r="E11" s="12">
        <f t="shared" si="1"/>
        <v>12.000000000000455</v>
      </c>
      <c r="F11" s="30">
        <v>40.726</v>
      </c>
      <c r="G11" s="12">
        <f t="shared" si="2"/>
        <v>41.99999999998738</v>
      </c>
      <c r="H11" s="30">
        <v>381.43</v>
      </c>
      <c r="I11" s="12">
        <f t="shared" si="3"/>
        <v>120.00000000006139</v>
      </c>
      <c r="J11" s="30">
        <v>80.13</v>
      </c>
      <c r="K11" s="12">
        <f t="shared" si="4"/>
        <v>227.99999999998022</v>
      </c>
      <c r="L11" s="30">
        <v>166.07</v>
      </c>
      <c r="M11" s="12">
        <f t="shared" si="5"/>
        <v>59.99999999994543</v>
      </c>
      <c r="N11" s="30">
        <v>309.63</v>
      </c>
      <c r="O11" s="12">
        <f t="shared" si="19"/>
        <v>59.99999999994543</v>
      </c>
      <c r="P11" s="30"/>
      <c r="Q11" s="12">
        <f t="shared" si="6"/>
        <v>0</v>
      </c>
      <c r="R11" s="58">
        <f t="shared" si="7"/>
        <v>599.9999999999304</v>
      </c>
      <c r="S11" s="30">
        <v>114.187</v>
      </c>
      <c r="T11" s="12">
        <f t="shared" si="8"/>
        <v>263.9999999999816</v>
      </c>
      <c r="U11" s="30">
        <v>765.26</v>
      </c>
      <c r="V11" s="12">
        <f t="shared" si="9"/>
        <v>0</v>
      </c>
      <c r="W11" s="30">
        <v>2.867</v>
      </c>
      <c r="X11" s="12">
        <f t="shared" si="10"/>
        <v>0</v>
      </c>
      <c r="Y11" s="30">
        <v>246.606</v>
      </c>
      <c r="Z11" s="12">
        <f t="shared" si="11"/>
        <v>279.9999999999727</v>
      </c>
      <c r="AA11" s="85">
        <v>16.117</v>
      </c>
      <c r="AB11" s="12">
        <f>(AA11-AA10)*AA$5</f>
        <v>6.000000000000227</v>
      </c>
      <c r="AC11" s="30">
        <v>150.452</v>
      </c>
      <c r="AD11" s="12">
        <f t="shared" si="12"/>
        <v>257.99999999995293</v>
      </c>
      <c r="AE11" s="30">
        <v>226.77</v>
      </c>
      <c r="AF11" s="12">
        <f aca="true" t="shared" si="20" ref="AF11:AF30">(AE11-AE10)*AE$5</f>
        <v>0</v>
      </c>
      <c r="AG11" s="30">
        <v>58.87</v>
      </c>
      <c r="AH11" s="12">
        <f aca="true" t="shared" si="21" ref="AH11:AH30">(AG11-AG10)*AG$5</f>
        <v>0</v>
      </c>
      <c r="AI11" s="30">
        <v>19.97</v>
      </c>
      <c r="AJ11" s="12">
        <f aca="true" t="shared" si="22" ref="AJ11:AJ30">(AI11-AI10)*AI$5</f>
        <v>0</v>
      </c>
      <c r="AK11" s="58">
        <f t="shared" si="13"/>
        <v>807.9999999999075</v>
      </c>
      <c r="AL11" s="11"/>
      <c r="AM11" s="12">
        <f t="shared" si="14"/>
        <v>0</v>
      </c>
      <c r="AN11" s="11"/>
      <c r="AO11" s="12">
        <f t="shared" si="15"/>
        <v>0</v>
      </c>
      <c r="AP11" s="11"/>
      <c r="AQ11" s="12">
        <f t="shared" si="16"/>
        <v>0</v>
      </c>
      <c r="AR11" s="11"/>
      <c r="AS11" s="12">
        <f t="shared" si="17"/>
        <v>0</v>
      </c>
      <c r="AT11" s="12"/>
      <c r="AU11" s="10">
        <f t="shared" si="18"/>
        <v>1407.9999999998379</v>
      </c>
    </row>
    <row r="12" spans="1:47" ht="14.25" thickBot="1" thickTop="1">
      <c r="A12" s="5" t="s">
        <v>9</v>
      </c>
      <c r="B12" s="47">
        <v>62.963</v>
      </c>
      <c r="C12" s="12">
        <f t="shared" si="0"/>
        <v>65.9999999999954</v>
      </c>
      <c r="D12" s="47">
        <v>50.346</v>
      </c>
      <c r="E12" s="12">
        <f t="shared" si="1"/>
        <v>7.999999999995566</v>
      </c>
      <c r="F12" s="30">
        <v>40.739</v>
      </c>
      <c r="G12" s="12">
        <f t="shared" si="2"/>
        <v>38.99999999999437</v>
      </c>
      <c r="H12" s="30">
        <v>381.47</v>
      </c>
      <c r="I12" s="12">
        <f t="shared" si="3"/>
        <v>120.00000000006139</v>
      </c>
      <c r="J12" s="30">
        <v>80.166</v>
      </c>
      <c r="K12" s="12">
        <f t="shared" si="4"/>
        <v>216.00000000000819</v>
      </c>
      <c r="L12" s="30">
        <v>166.07</v>
      </c>
      <c r="M12" s="12">
        <f t="shared" si="5"/>
        <v>0</v>
      </c>
      <c r="N12" s="30">
        <v>309.64</v>
      </c>
      <c r="O12" s="12">
        <f t="shared" si="19"/>
        <v>59.99999999994543</v>
      </c>
      <c r="P12" s="30"/>
      <c r="Q12" s="12">
        <f t="shared" si="6"/>
        <v>0</v>
      </c>
      <c r="R12" s="58">
        <f t="shared" si="7"/>
        <v>509.00000000000034</v>
      </c>
      <c r="S12" s="30">
        <v>114.226</v>
      </c>
      <c r="T12" s="12">
        <f t="shared" si="8"/>
        <v>234.00000000000887</v>
      </c>
      <c r="U12" s="30">
        <v>765.26</v>
      </c>
      <c r="V12" s="12">
        <f t="shared" si="9"/>
        <v>0</v>
      </c>
      <c r="W12" s="30">
        <v>2.867</v>
      </c>
      <c r="X12" s="12">
        <f t="shared" si="10"/>
        <v>0</v>
      </c>
      <c r="Y12" s="30">
        <v>246.735</v>
      </c>
      <c r="Z12" s="12">
        <f t="shared" si="11"/>
        <v>258.0000000000382</v>
      </c>
      <c r="AA12" s="85">
        <v>16.12</v>
      </c>
      <c r="AB12" s="12">
        <f aca="true" t="shared" si="23" ref="AB12:AB30">(AA12-AA11)*AA$5</f>
        <v>6.000000000000227</v>
      </c>
      <c r="AC12" s="30">
        <v>150.531</v>
      </c>
      <c r="AD12" s="12">
        <f t="shared" si="12"/>
        <v>237.0000000000232</v>
      </c>
      <c r="AE12" s="30">
        <v>226.77</v>
      </c>
      <c r="AF12" s="12">
        <f t="shared" si="20"/>
        <v>0</v>
      </c>
      <c r="AG12" s="30">
        <v>58.87</v>
      </c>
      <c r="AH12" s="12">
        <f t="shared" si="21"/>
        <v>0</v>
      </c>
      <c r="AI12" s="30">
        <v>19.97</v>
      </c>
      <c r="AJ12" s="12">
        <f t="shared" si="22"/>
        <v>0</v>
      </c>
      <c r="AK12" s="58">
        <f t="shared" si="13"/>
        <v>735.0000000000705</v>
      </c>
      <c r="AL12" s="11"/>
      <c r="AM12" s="12">
        <f t="shared" si="14"/>
        <v>0</v>
      </c>
      <c r="AN12" s="11"/>
      <c r="AO12" s="12">
        <f t="shared" si="15"/>
        <v>0</v>
      </c>
      <c r="AP12" s="11"/>
      <c r="AQ12" s="12">
        <f t="shared" si="16"/>
        <v>0</v>
      </c>
      <c r="AR12" s="11"/>
      <c r="AS12" s="12">
        <f t="shared" si="17"/>
        <v>0</v>
      </c>
      <c r="AT12" s="12"/>
      <c r="AU12" s="10">
        <f t="shared" si="18"/>
        <v>1244.000000000071</v>
      </c>
    </row>
    <row r="13" spans="1:47" ht="14.25" thickBot="1" thickTop="1">
      <c r="A13" s="5" t="s">
        <v>10</v>
      </c>
      <c r="B13" s="47">
        <v>62.984</v>
      </c>
      <c r="C13" s="12">
        <f t="shared" si="0"/>
        <v>63.00000000000239</v>
      </c>
      <c r="D13" s="47">
        <v>50.348</v>
      </c>
      <c r="E13" s="12">
        <f t="shared" si="1"/>
        <v>4.0000000000048885</v>
      </c>
      <c r="F13" s="30">
        <v>40.751</v>
      </c>
      <c r="G13" s="12">
        <f t="shared" si="2"/>
        <v>36.000000000001364</v>
      </c>
      <c r="H13" s="30">
        <v>381.51</v>
      </c>
      <c r="I13" s="12">
        <f t="shared" si="3"/>
        <v>119.99999999989086</v>
      </c>
      <c r="J13" s="30">
        <v>80.198</v>
      </c>
      <c r="K13" s="12">
        <f t="shared" si="4"/>
        <v>191.99999999997885</v>
      </c>
      <c r="L13" s="30">
        <v>166.08</v>
      </c>
      <c r="M13" s="12">
        <f t="shared" si="5"/>
        <v>60.00000000011596</v>
      </c>
      <c r="N13" s="30">
        <v>309.66</v>
      </c>
      <c r="O13" s="12">
        <f t="shared" si="19"/>
        <v>120.00000000023192</v>
      </c>
      <c r="P13" s="30"/>
      <c r="Q13" s="12">
        <f t="shared" si="6"/>
        <v>0</v>
      </c>
      <c r="R13" s="58">
        <f t="shared" si="7"/>
        <v>595.0000000002262</v>
      </c>
      <c r="S13" s="30">
        <v>114.259</v>
      </c>
      <c r="T13" s="12">
        <f t="shared" si="8"/>
        <v>198.0000000000075</v>
      </c>
      <c r="U13" s="30">
        <v>765.26</v>
      </c>
      <c r="V13" s="12">
        <f t="shared" si="9"/>
        <v>0</v>
      </c>
      <c r="W13" s="30">
        <v>2.867</v>
      </c>
      <c r="X13" s="12">
        <f t="shared" si="10"/>
        <v>0</v>
      </c>
      <c r="Y13" s="30">
        <v>246.854</v>
      </c>
      <c r="Z13" s="12">
        <f t="shared" si="11"/>
        <v>237.99999999999955</v>
      </c>
      <c r="AA13" s="85">
        <v>16.124</v>
      </c>
      <c r="AB13" s="12">
        <f t="shared" si="23"/>
        <v>7.999999999995566</v>
      </c>
      <c r="AC13" s="30">
        <v>150.606</v>
      </c>
      <c r="AD13" s="12">
        <f t="shared" si="12"/>
        <v>224.9999999999659</v>
      </c>
      <c r="AE13" s="30">
        <v>226.77</v>
      </c>
      <c r="AF13" s="12">
        <f t="shared" si="20"/>
        <v>0</v>
      </c>
      <c r="AG13" s="30">
        <v>58.87</v>
      </c>
      <c r="AH13" s="12">
        <f t="shared" si="21"/>
        <v>0</v>
      </c>
      <c r="AI13" s="30">
        <v>19.97</v>
      </c>
      <c r="AJ13" s="12">
        <f t="shared" si="22"/>
        <v>0</v>
      </c>
      <c r="AK13" s="58">
        <f t="shared" si="13"/>
        <v>668.9999999999685</v>
      </c>
      <c r="AL13" s="11"/>
      <c r="AM13" s="12">
        <f t="shared" si="14"/>
        <v>0</v>
      </c>
      <c r="AN13" s="11"/>
      <c r="AO13" s="12">
        <f t="shared" si="15"/>
        <v>0</v>
      </c>
      <c r="AP13" s="11"/>
      <c r="AQ13" s="12">
        <f t="shared" si="16"/>
        <v>0</v>
      </c>
      <c r="AR13" s="11"/>
      <c r="AS13" s="12">
        <f t="shared" si="17"/>
        <v>0</v>
      </c>
      <c r="AT13" s="12"/>
      <c r="AU13" s="10">
        <f t="shared" si="18"/>
        <v>1264.0000000001946</v>
      </c>
    </row>
    <row r="14" spans="1:47" ht="14.25" thickBot="1" thickTop="1">
      <c r="A14" s="5" t="s">
        <v>11</v>
      </c>
      <c r="B14" s="47">
        <v>63.004</v>
      </c>
      <c r="C14" s="12">
        <f t="shared" si="0"/>
        <v>59.99999999998806</v>
      </c>
      <c r="D14" s="47">
        <v>50.353</v>
      </c>
      <c r="E14" s="12">
        <f t="shared" si="1"/>
        <v>10.000000000005116</v>
      </c>
      <c r="F14" s="30">
        <v>40.763</v>
      </c>
      <c r="G14" s="12">
        <f t="shared" si="2"/>
        <v>36.000000000001364</v>
      </c>
      <c r="H14" s="30">
        <v>381.55</v>
      </c>
      <c r="I14" s="12">
        <f t="shared" si="3"/>
        <v>120.00000000006139</v>
      </c>
      <c r="J14" s="30">
        <v>80.231</v>
      </c>
      <c r="K14" s="12">
        <f t="shared" si="4"/>
        <v>198.0000000000075</v>
      </c>
      <c r="L14" s="30">
        <v>166.09</v>
      </c>
      <c r="M14" s="12">
        <f t="shared" si="5"/>
        <v>59.99999999994543</v>
      </c>
      <c r="N14" s="30">
        <v>309.67</v>
      </c>
      <c r="O14" s="12">
        <f t="shared" si="19"/>
        <v>59.99999999994543</v>
      </c>
      <c r="P14" s="30"/>
      <c r="Q14" s="12">
        <f t="shared" si="6"/>
        <v>0</v>
      </c>
      <c r="R14" s="58">
        <f t="shared" si="7"/>
        <v>543.9999999999543</v>
      </c>
      <c r="S14" s="30">
        <v>114.295</v>
      </c>
      <c r="T14" s="12">
        <f t="shared" si="8"/>
        <v>216.00000000000819</v>
      </c>
      <c r="U14" s="30">
        <v>765.26</v>
      </c>
      <c r="V14" s="12">
        <f t="shared" si="9"/>
        <v>0</v>
      </c>
      <c r="W14" s="30">
        <v>2.867</v>
      </c>
      <c r="X14" s="12">
        <f t="shared" si="10"/>
        <v>0</v>
      </c>
      <c r="Y14" s="30">
        <v>246.978</v>
      </c>
      <c r="Z14" s="12">
        <f t="shared" si="11"/>
        <v>247.99999999999045</v>
      </c>
      <c r="AA14" s="85">
        <v>16.127</v>
      </c>
      <c r="AB14" s="12">
        <f t="shared" si="23"/>
        <v>6.000000000000227</v>
      </c>
      <c r="AC14" s="30">
        <v>150.69</v>
      </c>
      <c r="AD14" s="12">
        <f t="shared" si="12"/>
        <v>252.00000000000955</v>
      </c>
      <c r="AE14" s="30">
        <v>226.77</v>
      </c>
      <c r="AF14" s="12">
        <f t="shared" si="20"/>
        <v>0</v>
      </c>
      <c r="AG14" s="30">
        <v>58.87</v>
      </c>
      <c r="AH14" s="12">
        <f t="shared" si="21"/>
        <v>0</v>
      </c>
      <c r="AI14" s="30">
        <v>19.97</v>
      </c>
      <c r="AJ14" s="12">
        <f t="shared" si="22"/>
        <v>0</v>
      </c>
      <c r="AK14" s="58">
        <f t="shared" si="13"/>
        <v>722.0000000000084</v>
      </c>
      <c r="AL14" s="11"/>
      <c r="AM14" s="12">
        <f t="shared" si="14"/>
        <v>0</v>
      </c>
      <c r="AN14" s="11"/>
      <c r="AO14" s="12">
        <f t="shared" si="15"/>
        <v>0</v>
      </c>
      <c r="AP14" s="11"/>
      <c r="AQ14" s="12">
        <f t="shared" si="16"/>
        <v>0</v>
      </c>
      <c r="AR14" s="11"/>
      <c r="AS14" s="12">
        <f t="shared" si="17"/>
        <v>0</v>
      </c>
      <c r="AT14" s="12"/>
      <c r="AU14" s="10">
        <f t="shared" si="18"/>
        <v>1265.9999999999627</v>
      </c>
    </row>
    <row r="15" spans="1:47" ht="14.25" thickBot="1" thickTop="1">
      <c r="A15" s="5" t="s">
        <v>12</v>
      </c>
      <c r="B15" s="47">
        <v>63.023</v>
      </c>
      <c r="C15" s="12">
        <f t="shared" si="0"/>
        <v>57.00000000001637</v>
      </c>
      <c r="D15" s="47">
        <v>50.361</v>
      </c>
      <c r="E15" s="12">
        <f t="shared" si="1"/>
        <v>15.999999999991132</v>
      </c>
      <c r="F15" s="30">
        <v>40.775</v>
      </c>
      <c r="G15" s="12">
        <f t="shared" si="2"/>
        <v>36.000000000001364</v>
      </c>
      <c r="H15" s="30">
        <v>381.58</v>
      </c>
      <c r="I15" s="12">
        <f t="shared" si="3"/>
        <v>89.99999999991815</v>
      </c>
      <c r="J15" s="30">
        <v>80.267</v>
      </c>
      <c r="K15" s="12">
        <f t="shared" si="4"/>
        <v>216.00000000000819</v>
      </c>
      <c r="L15" s="30">
        <v>166.09</v>
      </c>
      <c r="M15" s="12">
        <f t="shared" si="5"/>
        <v>0</v>
      </c>
      <c r="N15" s="30">
        <v>309.68</v>
      </c>
      <c r="O15" s="12">
        <f t="shared" si="19"/>
        <v>59.99999999994543</v>
      </c>
      <c r="P15" s="30"/>
      <c r="Q15" s="12">
        <f t="shared" si="6"/>
        <v>0</v>
      </c>
      <c r="R15" s="58">
        <f t="shared" si="7"/>
        <v>474.99999999988063</v>
      </c>
      <c r="S15" s="30">
        <v>114.333</v>
      </c>
      <c r="T15" s="12">
        <f t="shared" si="8"/>
        <v>227.99999999998022</v>
      </c>
      <c r="U15" s="30">
        <v>765.26</v>
      </c>
      <c r="V15" s="12">
        <f t="shared" si="9"/>
        <v>0</v>
      </c>
      <c r="W15" s="30">
        <v>2.867</v>
      </c>
      <c r="X15" s="12">
        <f t="shared" si="10"/>
        <v>0</v>
      </c>
      <c r="Y15" s="30">
        <v>247.1</v>
      </c>
      <c r="Z15" s="12">
        <f t="shared" si="11"/>
        <v>243.99999999997135</v>
      </c>
      <c r="AA15" s="85">
        <v>16.13</v>
      </c>
      <c r="AB15" s="12">
        <f t="shared" si="23"/>
        <v>6.000000000000227</v>
      </c>
      <c r="AC15" s="30">
        <v>150.77</v>
      </c>
      <c r="AD15" s="12">
        <f t="shared" si="12"/>
        <v>240.00000000003752</v>
      </c>
      <c r="AE15" s="30">
        <v>226.77</v>
      </c>
      <c r="AF15" s="12">
        <f t="shared" si="20"/>
        <v>0</v>
      </c>
      <c r="AG15" s="30">
        <v>58.87</v>
      </c>
      <c r="AH15" s="12">
        <f t="shared" si="21"/>
        <v>0</v>
      </c>
      <c r="AI15" s="30">
        <v>19.97</v>
      </c>
      <c r="AJ15" s="12">
        <f t="shared" si="22"/>
        <v>0</v>
      </c>
      <c r="AK15" s="58">
        <f t="shared" si="13"/>
        <v>717.9999999999893</v>
      </c>
      <c r="AL15" s="11"/>
      <c r="AM15" s="12">
        <f t="shared" si="14"/>
        <v>0</v>
      </c>
      <c r="AN15" s="11"/>
      <c r="AO15" s="12">
        <f t="shared" si="15"/>
        <v>0</v>
      </c>
      <c r="AP15" s="11"/>
      <c r="AQ15" s="12">
        <f t="shared" si="16"/>
        <v>0</v>
      </c>
      <c r="AR15" s="11"/>
      <c r="AS15" s="12">
        <f t="shared" si="17"/>
        <v>0</v>
      </c>
      <c r="AT15" s="12"/>
      <c r="AU15" s="10">
        <f t="shared" si="18"/>
        <v>1192.99999999987</v>
      </c>
    </row>
    <row r="16" spans="1:47" ht="14.25" thickBot="1" thickTop="1">
      <c r="A16" s="5" t="s">
        <v>13</v>
      </c>
      <c r="B16" s="47">
        <v>63.044</v>
      </c>
      <c r="C16" s="12">
        <f t="shared" si="0"/>
        <v>62.99999999998107</v>
      </c>
      <c r="D16" s="47">
        <v>50.383</v>
      </c>
      <c r="E16" s="12">
        <f t="shared" si="1"/>
        <v>44.00000000001114</v>
      </c>
      <c r="F16" s="30">
        <v>40.789</v>
      </c>
      <c r="G16" s="12">
        <f t="shared" si="2"/>
        <v>42.0000000000087</v>
      </c>
      <c r="H16" s="30">
        <v>381.64</v>
      </c>
      <c r="I16" s="12">
        <f t="shared" si="3"/>
        <v>180.00000000000682</v>
      </c>
      <c r="J16" s="30">
        <v>80.314</v>
      </c>
      <c r="K16" s="12">
        <f t="shared" si="4"/>
        <v>281.99999999998226</v>
      </c>
      <c r="L16" s="30">
        <v>166.1</v>
      </c>
      <c r="M16" s="12">
        <f t="shared" si="5"/>
        <v>59.99999999994543</v>
      </c>
      <c r="N16" s="30">
        <v>309.71</v>
      </c>
      <c r="O16" s="12">
        <f t="shared" si="19"/>
        <v>179.9999999998363</v>
      </c>
      <c r="P16" s="30"/>
      <c r="Q16" s="12">
        <f t="shared" si="6"/>
        <v>0</v>
      </c>
      <c r="R16" s="58">
        <f t="shared" si="7"/>
        <v>850.9999999997717</v>
      </c>
      <c r="S16" s="30">
        <v>114.381</v>
      </c>
      <c r="T16" s="12">
        <f t="shared" si="8"/>
        <v>288.0000000000109</v>
      </c>
      <c r="U16" s="30">
        <v>765.26</v>
      </c>
      <c r="V16" s="12">
        <f t="shared" si="9"/>
        <v>0</v>
      </c>
      <c r="W16" s="30">
        <v>2.867</v>
      </c>
      <c r="X16" s="12">
        <f t="shared" si="10"/>
        <v>0</v>
      </c>
      <c r="Y16" s="30">
        <v>247.247</v>
      </c>
      <c r="Z16" s="12">
        <f t="shared" si="11"/>
        <v>294.00000000003956</v>
      </c>
      <c r="AA16" s="85">
        <v>16.136</v>
      </c>
      <c r="AB16" s="12">
        <f t="shared" si="23"/>
        <v>12.000000000000455</v>
      </c>
      <c r="AC16" s="30">
        <v>150.867</v>
      </c>
      <c r="AD16" s="12">
        <f t="shared" si="12"/>
        <v>290.99999999994</v>
      </c>
      <c r="AE16" s="30">
        <v>226.77</v>
      </c>
      <c r="AF16" s="12">
        <f t="shared" si="20"/>
        <v>0</v>
      </c>
      <c r="AG16" s="30">
        <v>58.87</v>
      </c>
      <c r="AH16" s="12">
        <f t="shared" si="21"/>
        <v>0</v>
      </c>
      <c r="AI16" s="30">
        <v>19.97</v>
      </c>
      <c r="AJ16" s="12">
        <f t="shared" si="22"/>
        <v>0</v>
      </c>
      <c r="AK16" s="58">
        <f t="shared" si="13"/>
        <v>884.9999999999909</v>
      </c>
      <c r="AL16" s="11"/>
      <c r="AM16" s="12">
        <f t="shared" si="14"/>
        <v>0</v>
      </c>
      <c r="AN16" s="11"/>
      <c r="AO16" s="12">
        <f t="shared" si="15"/>
        <v>0</v>
      </c>
      <c r="AP16" s="11"/>
      <c r="AQ16" s="12">
        <f t="shared" si="16"/>
        <v>0</v>
      </c>
      <c r="AR16" s="11"/>
      <c r="AS16" s="12">
        <f t="shared" si="17"/>
        <v>0</v>
      </c>
      <c r="AT16" s="9"/>
      <c r="AU16" s="10">
        <f t="shared" si="18"/>
        <v>1735.9999999997626</v>
      </c>
    </row>
    <row r="17" spans="1:47" ht="14.25" thickBot="1" thickTop="1">
      <c r="A17" s="5" t="s">
        <v>14</v>
      </c>
      <c r="B17" s="47">
        <v>63.063</v>
      </c>
      <c r="C17" s="12">
        <f t="shared" si="0"/>
        <v>57.00000000001637</v>
      </c>
      <c r="D17" s="47">
        <v>50.419</v>
      </c>
      <c r="E17" s="12">
        <f t="shared" si="1"/>
        <v>71.99999999998852</v>
      </c>
      <c r="F17" s="30">
        <v>40.8</v>
      </c>
      <c r="G17" s="12">
        <f t="shared" si="2"/>
        <v>32.99999999998704</v>
      </c>
      <c r="H17" s="30">
        <v>381.73</v>
      </c>
      <c r="I17" s="12">
        <f t="shared" si="3"/>
        <v>270.0000000000955</v>
      </c>
      <c r="J17" s="30">
        <v>80.354</v>
      </c>
      <c r="K17" s="12">
        <f t="shared" si="4"/>
        <v>240.00000000003752</v>
      </c>
      <c r="L17" s="30">
        <v>166.11</v>
      </c>
      <c r="M17" s="12">
        <f t="shared" si="5"/>
        <v>60.00000000011596</v>
      </c>
      <c r="N17" s="30">
        <v>309.73</v>
      </c>
      <c r="O17" s="12">
        <f t="shared" si="19"/>
        <v>120.00000000023192</v>
      </c>
      <c r="P17" s="30"/>
      <c r="Q17" s="12">
        <f t="shared" si="6"/>
        <v>0</v>
      </c>
      <c r="R17" s="58">
        <f t="shared" si="7"/>
        <v>852.0000000004728</v>
      </c>
      <c r="S17" s="30">
        <v>114.426</v>
      </c>
      <c r="T17" s="12">
        <f t="shared" si="8"/>
        <v>270.00000000001023</v>
      </c>
      <c r="U17" s="30">
        <v>765.26</v>
      </c>
      <c r="V17" s="12">
        <f t="shared" si="9"/>
        <v>0</v>
      </c>
      <c r="W17" s="30">
        <v>2.867</v>
      </c>
      <c r="X17" s="12">
        <f t="shared" si="10"/>
        <v>0</v>
      </c>
      <c r="Y17" s="30">
        <v>247.371</v>
      </c>
      <c r="Z17" s="12">
        <f t="shared" si="11"/>
        <v>247.99999999999045</v>
      </c>
      <c r="AA17" s="85">
        <v>16.154</v>
      </c>
      <c r="AB17" s="12">
        <f t="shared" si="23"/>
        <v>36.000000000001364</v>
      </c>
      <c r="AC17" s="30">
        <v>150.949</v>
      </c>
      <c r="AD17" s="12">
        <f t="shared" si="12"/>
        <v>246.00000000006617</v>
      </c>
      <c r="AE17" s="30">
        <v>226.77</v>
      </c>
      <c r="AF17" s="12">
        <f t="shared" si="20"/>
        <v>0</v>
      </c>
      <c r="AG17" s="30">
        <v>58.87</v>
      </c>
      <c r="AH17" s="12">
        <f t="shared" si="21"/>
        <v>0</v>
      </c>
      <c r="AI17" s="30">
        <v>19.97</v>
      </c>
      <c r="AJ17" s="12">
        <f t="shared" si="22"/>
        <v>0</v>
      </c>
      <c r="AK17" s="58">
        <f t="shared" si="13"/>
        <v>800.0000000000682</v>
      </c>
      <c r="AL17" s="11"/>
      <c r="AM17" s="12">
        <f t="shared" si="14"/>
        <v>0</v>
      </c>
      <c r="AN17" s="11"/>
      <c r="AO17" s="12">
        <f t="shared" si="15"/>
        <v>0</v>
      </c>
      <c r="AP17" s="11"/>
      <c r="AQ17" s="12">
        <f t="shared" si="16"/>
        <v>0</v>
      </c>
      <c r="AR17" s="11"/>
      <c r="AS17" s="12">
        <f t="shared" si="17"/>
        <v>0</v>
      </c>
      <c r="AT17" s="12"/>
      <c r="AU17" s="10">
        <f t="shared" si="18"/>
        <v>1652.000000000541</v>
      </c>
    </row>
    <row r="18" spans="1:47" ht="14.25" thickBot="1" thickTop="1">
      <c r="A18" s="5" t="s">
        <v>15</v>
      </c>
      <c r="B18" s="47">
        <v>63.088</v>
      </c>
      <c r="C18" s="12">
        <f t="shared" si="0"/>
        <v>74.99999999999574</v>
      </c>
      <c r="D18" s="47">
        <v>50.461</v>
      </c>
      <c r="E18" s="12">
        <f t="shared" si="1"/>
        <v>84.00000000000318</v>
      </c>
      <c r="F18" s="30">
        <v>40.814</v>
      </c>
      <c r="G18" s="12">
        <f t="shared" si="2"/>
        <v>42.0000000000087</v>
      </c>
      <c r="H18" s="30">
        <v>381.83</v>
      </c>
      <c r="I18" s="12">
        <f t="shared" si="3"/>
        <v>299.9999999998977</v>
      </c>
      <c r="J18" s="30">
        <v>80.407</v>
      </c>
      <c r="K18" s="12">
        <f t="shared" si="4"/>
        <v>317.99999999998363</v>
      </c>
      <c r="L18" s="30">
        <v>166.12</v>
      </c>
      <c r="M18" s="12">
        <f t="shared" si="5"/>
        <v>59.99999999994543</v>
      </c>
      <c r="N18" s="30">
        <v>309.77</v>
      </c>
      <c r="O18" s="12">
        <f t="shared" si="19"/>
        <v>239.99999999978172</v>
      </c>
      <c r="P18" s="30"/>
      <c r="Q18" s="12">
        <f t="shared" si="6"/>
        <v>0</v>
      </c>
      <c r="R18" s="58">
        <f t="shared" si="7"/>
        <v>1118.9999999996162</v>
      </c>
      <c r="S18" s="30">
        <v>114.484</v>
      </c>
      <c r="T18" s="12">
        <f t="shared" si="8"/>
        <v>347.99999999995634</v>
      </c>
      <c r="U18" s="30">
        <v>765.26</v>
      </c>
      <c r="V18" s="12">
        <f t="shared" si="9"/>
        <v>0</v>
      </c>
      <c r="W18" s="30">
        <v>2.867</v>
      </c>
      <c r="X18" s="12">
        <f t="shared" si="10"/>
        <v>0</v>
      </c>
      <c r="Y18" s="30">
        <v>247.52</v>
      </c>
      <c r="Z18" s="12">
        <f t="shared" si="11"/>
        <v>298.0000000000018</v>
      </c>
      <c r="AA18" s="85">
        <v>16.18</v>
      </c>
      <c r="AB18" s="12">
        <f t="shared" si="23"/>
        <v>51.9999999999996</v>
      </c>
      <c r="AC18" s="30">
        <v>151.046</v>
      </c>
      <c r="AD18" s="12">
        <f t="shared" si="12"/>
        <v>290.99999999994</v>
      </c>
      <c r="AE18" s="30">
        <v>226.77</v>
      </c>
      <c r="AF18" s="12">
        <f t="shared" si="20"/>
        <v>0</v>
      </c>
      <c r="AG18" s="30">
        <v>58.87</v>
      </c>
      <c r="AH18" s="12">
        <f t="shared" si="21"/>
        <v>0</v>
      </c>
      <c r="AI18" s="30">
        <v>19.97</v>
      </c>
      <c r="AJ18" s="12">
        <f t="shared" si="22"/>
        <v>0</v>
      </c>
      <c r="AK18" s="58">
        <f t="shared" si="13"/>
        <v>988.9999999998977</v>
      </c>
      <c r="AL18" s="11"/>
      <c r="AM18" s="12">
        <f t="shared" si="14"/>
        <v>0</v>
      </c>
      <c r="AN18" s="11"/>
      <c r="AO18" s="12">
        <f t="shared" si="15"/>
        <v>0</v>
      </c>
      <c r="AP18" s="11"/>
      <c r="AQ18" s="12">
        <f t="shared" si="16"/>
        <v>0</v>
      </c>
      <c r="AR18" s="11"/>
      <c r="AS18" s="12">
        <f t="shared" si="17"/>
        <v>0</v>
      </c>
      <c r="AT18" s="12"/>
      <c r="AU18" s="10">
        <f t="shared" si="18"/>
        <v>2107.999999999514</v>
      </c>
    </row>
    <row r="19" spans="1:47" ht="14.25" thickBot="1" thickTop="1">
      <c r="A19" s="5" t="s">
        <v>16</v>
      </c>
      <c r="B19" s="47">
        <v>63.115</v>
      </c>
      <c r="C19" s="12">
        <f t="shared" si="0"/>
        <v>81.00000000000307</v>
      </c>
      <c r="D19" s="47">
        <v>50.509</v>
      </c>
      <c r="E19" s="12">
        <f t="shared" si="1"/>
        <v>96.00000000000364</v>
      </c>
      <c r="F19" s="30">
        <v>40.826</v>
      </c>
      <c r="G19" s="12">
        <f t="shared" si="2"/>
        <v>36.000000000001364</v>
      </c>
      <c r="H19" s="30">
        <v>381.95</v>
      </c>
      <c r="I19" s="12">
        <f t="shared" si="3"/>
        <v>360.00000000001364</v>
      </c>
      <c r="J19" s="30">
        <v>80.461</v>
      </c>
      <c r="K19" s="12">
        <f t="shared" si="4"/>
        <v>324.0000000000123</v>
      </c>
      <c r="L19" s="30">
        <v>166.12</v>
      </c>
      <c r="M19" s="12">
        <f t="shared" si="5"/>
        <v>0</v>
      </c>
      <c r="N19" s="30">
        <v>309.81</v>
      </c>
      <c r="O19" s="12">
        <f t="shared" si="19"/>
        <v>240.00000000012278</v>
      </c>
      <c r="P19" s="30"/>
      <c r="Q19" s="12">
        <f t="shared" si="6"/>
        <v>0</v>
      </c>
      <c r="R19" s="58">
        <f t="shared" si="7"/>
        <v>1137.000000000157</v>
      </c>
      <c r="S19" s="30">
        <v>114.542</v>
      </c>
      <c r="T19" s="12">
        <f t="shared" si="8"/>
        <v>348.0000000000416</v>
      </c>
      <c r="U19" s="30">
        <v>765.26</v>
      </c>
      <c r="V19" s="12">
        <f t="shared" si="9"/>
        <v>0</v>
      </c>
      <c r="W19" s="30">
        <v>2.867</v>
      </c>
      <c r="X19" s="12">
        <f t="shared" si="10"/>
        <v>0</v>
      </c>
      <c r="Y19" s="30">
        <v>247.67</v>
      </c>
      <c r="Z19" s="12">
        <f t="shared" si="11"/>
        <v>299.9999999999545</v>
      </c>
      <c r="AA19" s="85">
        <v>16.206</v>
      </c>
      <c r="AB19" s="12">
        <f t="shared" si="23"/>
        <v>51.9999999999996</v>
      </c>
      <c r="AC19" s="30">
        <v>151.142</v>
      </c>
      <c r="AD19" s="12">
        <f t="shared" si="12"/>
        <v>288.0000000000109</v>
      </c>
      <c r="AE19" s="30">
        <v>226.77</v>
      </c>
      <c r="AF19" s="12">
        <f t="shared" si="20"/>
        <v>0</v>
      </c>
      <c r="AG19" s="30">
        <v>58.87</v>
      </c>
      <c r="AH19" s="12">
        <f t="shared" si="21"/>
        <v>0</v>
      </c>
      <c r="AI19" s="30">
        <v>19.97</v>
      </c>
      <c r="AJ19" s="12">
        <f t="shared" si="22"/>
        <v>0</v>
      </c>
      <c r="AK19" s="58">
        <f t="shared" si="13"/>
        <v>988.0000000000066</v>
      </c>
      <c r="AL19" s="11"/>
      <c r="AM19" s="12">
        <f t="shared" si="14"/>
        <v>0</v>
      </c>
      <c r="AN19" s="11"/>
      <c r="AO19" s="12">
        <f t="shared" si="15"/>
        <v>0</v>
      </c>
      <c r="AP19" s="11"/>
      <c r="AQ19" s="12">
        <f t="shared" si="16"/>
        <v>0</v>
      </c>
      <c r="AR19" s="11"/>
      <c r="AS19" s="12">
        <f t="shared" si="17"/>
        <v>0</v>
      </c>
      <c r="AT19" s="12"/>
      <c r="AU19" s="10">
        <f t="shared" si="18"/>
        <v>2125.0000000001633</v>
      </c>
    </row>
    <row r="20" spans="1:47" ht="14.25" thickBot="1" thickTop="1">
      <c r="A20" s="5" t="s">
        <v>17</v>
      </c>
      <c r="B20" s="47">
        <v>63.144</v>
      </c>
      <c r="C20" s="12">
        <f t="shared" si="0"/>
        <v>86.99999999998909</v>
      </c>
      <c r="D20" s="47">
        <v>50.56</v>
      </c>
      <c r="E20" s="12">
        <f t="shared" si="1"/>
        <v>102.00000000000387</v>
      </c>
      <c r="F20" s="30">
        <v>40.84</v>
      </c>
      <c r="G20" s="12">
        <f t="shared" si="2"/>
        <v>42.0000000000087</v>
      </c>
      <c r="H20" s="30">
        <v>382.05</v>
      </c>
      <c r="I20" s="12">
        <f t="shared" si="3"/>
        <v>300.0000000000682</v>
      </c>
      <c r="J20" s="30">
        <v>80.521</v>
      </c>
      <c r="K20" s="12">
        <f t="shared" si="4"/>
        <v>360.00000000001364</v>
      </c>
      <c r="L20" s="30">
        <v>166.13</v>
      </c>
      <c r="M20" s="12">
        <f t="shared" si="5"/>
        <v>59.99999999994543</v>
      </c>
      <c r="N20" s="30">
        <v>309.85</v>
      </c>
      <c r="O20" s="12">
        <f t="shared" si="19"/>
        <v>240.00000000012278</v>
      </c>
      <c r="P20" s="30"/>
      <c r="Q20" s="12">
        <f t="shared" si="6"/>
        <v>0</v>
      </c>
      <c r="R20" s="58">
        <f t="shared" si="7"/>
        <v>1191.0000000001517</v>
      </c>
      <c r="S20" s="30">
        <v>114.606</v>
      </c>
      <c r="T20" s="12">
        <f t="shared" si="8"/>
        <v>383.9999999999577</v>
      </c>
      <c r="U20" s="30">
        <v>765.26</v>
      </c>
      <c r="V20" s="12">
        <f t="shared" si="9"/>
        <v>0</v>
      </c>
      <c r="W20" s="30">
        <v>2.867</v>
      </c>
      <c r="X20" s="12">
        <f t="shared" si="10"/>
        <v>0</v>
      </c>
      <c r="Y20" s="30">
        <v>247.835</v>
      </c>
      <c r="Z20" s="12">
        <f t="shared" si="11"/>
        <v>330.0000000000409</v>
      </c>
      <c r="AA20" s="85">
        <v>16.232</v>
      </c>
      <c r="AB20" s="12">
        <f t="shared" si="23"/>
        <v>51.9999999999996</v>
      </c>
      <c r="AC20" s="30">
        <v>151.248</v>
      </c>
      <c r="AD20" s="12">
        <f t="shared" si="12"/>
        <v>317.99999999998363</v>
      </c>
      <c r="AE20" s="30">
        <v>226.77</v>
      </c>
      <c r="AF20" s="12">
        <f t="shared" si="20"/>
        <v>0</v>
      </c>
      <c r="AG20" s="30">
        <v>58.87</v>
      </c>
      <c r="AH20" s="12">
        <f t="shared" si="21"/>
        <v>0</v>
      </c>
      <c r="AI20" s="30">
        <v>19.97</v>
      </c>
      <c r="AJ20" s="12">
        <f t="shared" si="22"/>
        <v>0</v>
      </c>
      <c r="AK20" s="58">
        <f t="shared" si="13"/>
        <v>1083.9999999999818</v>
      </c>
      <c r="AL20" s="11"/>
      <c r="AM20" s="12">
        <f t="shared" si="14"/>
        <v>0</v>
      </c>
      <c r="AN20" s="11"/>
      <c r="AO20" s="12">
        <f t="shared" si="15"/>
        <v>0</v>
      </c>
      <c r="AP20" s="11"/>
      <c r="AQ20" s="12">
        <f t="shared" si="16"/>
        <v>0</v>
      </c>
      <c r="AR20" s="11"/>
      <c r="AS20" s="12">
        <f t="shared" si="17"/>
        <v>0</v>
      </c>
      <c r="AT20" s="12"/>
      <c r="AU20" s="10">
        <f t="shared" si="18"/>
        <v>2275.0000000001337</v>
      </c>
    </row>
    <row r="21" spans="1:47" ht="14.25" thickBot="1" thickTop="1">
      <c r="A21" s="5" t="s">
        <v>18</v>
      </c>
      <c r="B21" s="47">
        <v>63.187</v>
      </c>
      <c r="C21" s="12">
        <f t="shared" si="0"/>
        <v>128.99999999999778</v>
      </c>
      <c r="D21" s="47">
        <v>50.62</v>
      </c>
      <c r="E21" s="12">
        <f t="shared" si="1"/>
        <v>119.99999999999034</v>
      </c>
      <c r="F21" s="30">
        <v>40.861</v>
      </c>
      <c r="G21" s="12">
        <f t="shared" si="2"/>
        <v>62.99999999998107</v>
      </c>
      <c r="H21" s="30">
        <v>382.23</v>
      </c>
      <c r="I21" s="12">
        <f t="shared" si="3"/>
        <v>540.0000000000205</v>
      </c>
      <c r="J21" s="30">
        <v>80.61</v>
      </c>
      <c r="K21" s="12">
        <f t="shared" si="4"/>
        <v>533.9999999999918</v>
      </c>
      <c r="L21" s="30">
        <v>166.15</v>
      </c>
      <c r="M21" s="12">
        <f t="shared" si="5"/>
        <v>120.00000000006139</v>
      </c>
      <c r="N21" s="30">
        <v>309.9</v>
      </c>
      <c r="O21" s="12">
        <f t="shared" si="19"/>
        <v>299.99999999972715</v>
      </c>
      <c r="P21" s="30"/>
      <c r="Q21" s="12">
        <f t="shared" si="6"/>
        <v>0</v>
      </c>
      <c r="R21" s="58">
        <f t="shared" si="7"/>
        <v>1805.99999999977</v>
      </c>
      <c r="S21" s="30">
        <v>114.69</v>
      </c>
      <c r="T21" s="12">
        <f t="shared" si="8"/>
        <v>504.0000000000191</v>
      </c>
      <c r="U21" s="30">
        <v>765.26</v>
      </c>
      <c r="V21" s="12">
        <f t="shared" si="9"/>
        <v>0</v>
      </c>
      <c r="W21" s="30">
        <v>2.867</v>
      </c>
      <c r="X21" s="12">
        <f t="shared" si="10"/>
        <v>0</v>
      </c>
      <c r="Y21" s="30">
        <v>248.057</v>
      </c>
      <c r="Z21" s="12">
        <f t="shared" si="11"/>
        <v>443.99999999996</v>
      </c>
      <c r="AA21" s="85">
        <v>16.243</v>
      </c>
      <c r="AB21" s="12">
        <f t="shared" si="23"/>
        <v>21.999999999998465</v>
      </c>
      <c r="AC21" s="30">
        <v>151.394</v>
      </c>
      <c r="AD21" s="12">
        <f t="shared" si="12"/>
        <v>438.000000000045</v>
      </c>
      <c r="AE21" s="30">
        <v>226.77</v>
      </c>
      <c r="AF21" s="12">
        <f t="shared" si="20"/>
        <v>0</v>
      </c>
      <c r="AG21" s="30">
        <v>58.87</v>
      </c>
      <c r="AH21" s="12">
        <f t="shared" si="21"/>
        <v>0</v>
      </c>
      <c r="AI21" s="30">
        <v>19.97</v>
      </c>
      <c r="AJ21" s="12">
        <f t="shared" si="22"/>
        <v>0</v>
      </c>
      <c r="AK21" s="58">
        <f t="shared" si="13"/>
        <v>1408.0000000000225</v>
      </c>
      <c r="AL21" s="11"/>
      <c r="AM21" s="12">
        <f t="shared" si="14"/>
        <v>0</v>
      </c>
      <c r="AN21" s="11"/>
      <c r="AO21" s="12">
        <f t="shared" si="15"/>
        <v>0</v>
      </c>
      <c r="AP21" s="11"/>
      <c r="AQ21" s="12">
        <f t="shared" si="16"/>
        <v>0</v>
      </c>
      <c r="AR21" s="11"/>
      <c r="AS21" s="12">
        <f t="shared" si="17"/>
        <v>0</v>
      </c>
      <c r="AT21" s="12"/>
      <c r="AU21" s="10">
        <f t="shared" si="18"/>
        <v>3213.9999999997926</v>
      </c>
    </row>
    <row r="22" spans="1:47" ht="14.25" thickBot="1" thickTop="1">
      <c r="A22" s="5" t="s">
        <v>19</v>
      </c>
      <c r="B22" s="47">
        <v>63.209</v>
      </c>
      <c r="C22" s="12">
        <f t="shared" si="0"/>
        <v>66.00000000001671</v>
      </c>
      <c r="D22" s="47">
        <v>50.65</v>
      </c>
      <c r="E22" s="12">
        <f t="shared" si="1"/>
        <v>60.000000000002274</v>
      </c>
      <c r="F22" s="30">
        <v>40.872</v>
      </c>
      <c r="G22" s="12">
        <f t="shared" si="2"/>
        <v>33.000000000008356</v>
      </c>
      <c r="H22" s="30">
        <v>382.26</v>
      </c>
      <c r="I22" s="12">
        <f t="shared" si="3"/>
        <v>89.99999999991815</v>
      </c>
      <c r="J22" s="30">
        <v>80.656</v>
      </c>
      <c r="K22" s="12">
        <f t="shared" si="4"/>
        <v>276.0000000000389</v>
      </c>
      <c r="L22" s="30">
        <v>166.16</v>
      </c>
      <c r="M22" s="12">
        <f t="shared" si="5"/>
        <v>59.99999999994543</v>
      </c>
      <c r="N22" s="30">
        <v>309.93</v>
      </c>
      <c r="O22" s="12">
        <f t="shared" si="19"/>
        <v>180.00000000017735</v>
      </c>
      <c r="P22" s="30"/>
      <c r="Q22" s="12">
        <f t="shared" si="6"/>
        <v>0</v>
      </c>
      <c r="R22" s="58">
        <f t="shared" si="7"/>
        <v>765.0000000001071</v>
      </c>
      <c r="S22" s="30">
        <v>114.735</v>
      </c>
      <c r="T22" s="12">
        <f t="shared" si="8"/>
        <v>270.00000000001023</v>
      </c>
      <c r="U22" s="30">
        <v>765.26</v>
      </c>
      <c r="V22" s="12">
        <f t="shared" si="9"/>
        <v>0</v>
      </c>
      <c r="W22" s="30">
        <v>2.867</v>
      </c>
      <c r="X22" s="12">
        <f t="shared" si="10"/>
        <v>0</v>
      </c>
      <c r="Y22" s="30">
        <v>248.179</v>
      </c>
      <c r="Z22" s="12">
        <f t="shared" si="11"/>
        <v>244.0000000000282</v>
      </c>
      <c r="AA22" s="85">
        <v>16.249</v>
      </c>
      <c r="AB22" s="12">
        <f t="shared" si="23"/>
        <v>12.000000000000455</v>
      </c>
      <c r="AC22" s="30">
        <v>151.474</v>
      </c>
      <c r="AD22" s="12">
        <f t="shared" si="12"/>
        <v>239.99999999995225</v>
      </c>
      <c r="AE22" s="30">
        <v>226.77</v>
      </c>
      <c r="AF22" s="12">
        <f t="shared" si="20"/>
        <v>0</v>
      </c>
      <c r="AG22" s="30">
        <v>58.87</v>
      </c>
      <c r="AH22" s="12">
        <f t="shared" si="21"/>
        <v>0</v>
      </c>
      <c r="AI22" s="30">
        <v>19.97</v>
      </c>
      <c r="AJ22" s="12">
        <f t="shared" si="22"/>
        <v>0</v>
      </c>
      <c r="AK22" s="58">
        <f t="shared" si="13"/>
        <v>765.9999999999911</v>
      </c>
      <c r="AL22" s="11"/>
      <c r="AM22" s="12">
        <f t="shared" si="14"/>
        <v>0</v>
      </c>
      <c r="AN22" s="11"/>
      <c r="AO22" s="12">
        <f t="shared" si="15"/>
        <v>0</v>
      </c>
      <c r="AP22" s="11"/>
      <c r="AQ22" s="12">
        <f t="shared" si="16"/>
        <v>0</v>
      </c>
      <c r="AR22" s="11"/>
      <c r="AS22" s="12">
        <f t="shared" si="17"/>
        <v>0</v>
      </c>
      <c r="AT22" s="12"/>
      <c r="AU22" s="10">
        <f t="shared" si="18"/>
        <v>1531.0000000000982</v>
      </c>
    </row>
    <row r="23" spans="1:47" ht="14.25" thickBot="1" thickTop="1">
      <c r="A23" s="5" t="s">
        <v>20</v>
      </c>
      <c r="B23" s="47">
        <v>63.241</v>
      </c>
      <c r="C23" s="12">
        <f t="shared" si="0"/>
        <v>95.99999999998943</v>
      </c>
      <c r="D23" s="47">
        <v>50.692</v>
      </c>
      <c r="E23" s="12">
        <f t="shared" si="1"/>
        <v>84.00000000000318</v>
      </c>
      <c r="F23" s="30">
        <v>40.887</v>
      </c>
      <c r="G23" s="12">
        <f t="shared" si="2"/>
        <v>45.000000000001705</v>
      </c>
      <c r="H23" s="30">
        <v>382.37</v>
      </c>
      <c r="I23" s="12">
        <f t="shared" si="3"/>
        <v>330.0000000000409</v>
      </c>
      <c r="J23" s="30">
        <v>80.713</v>
      </c>
      <c r="K23" s="12">
        <f t="shared" si="4"/>
        <v>341.9999999999277</v>
      </c>
      <c r="L23" s="30">
        <v>166.17</v>
      </c>
      <c r="M23" s="12">
        <f t="shared" si="5"/>
        <v>59.99999999994543</v>
      </c>
      <c r="N23" s="30">
        <v>309.97</v>
      </c>
      <c r="O23" s="12">
        <f t="shared" si="19"/>
        <v>240.00000000012278</v>
      </c>
      <c r="P23" s="30"/>
      <c r="Q23" s="12">
        <f t="shared" si="6"/>
        <v>0</v>
      </c>
      <c r="R23" s="58">
        <f t="shared" si="7"/>
        <v>1197.0000000000312</v>
      </c>
      <c r="S23" s="30">
        <v>114.795</v>
      </c>
      <c r="T23" s="12">
        <f t="shared" si="8"/>
        <v>360.00000000001364</v>
      </c>
      <c r="U23" s="30">
        <v>765.26</v>
      </c>
      <c r="V23" s="12">
        <f t="shared" si="9"/>
        <v>0</v>
      </c>
      <c r="W23" s="30">
        <v>2.867</v>
      </c>
      <c r="X23" s="12">
        <f t="shared" si="10"/>
        <v>0</v>
      </c>
      <c r="Y23" s="30">
        <v>248.331</v>
      </c>
      <c r="Z23" s="12">
        <f t="shared" si="11"/>
        <v>303.9999999999736</v>
      </c>
      <c r="AA23" s="85">
        <v>16.258</v>
      </c>
      <c r="AB23" s="12">
        <f t="shared" si="23"/>
        <v>18.000000000000682</v>
      </c>
      <c r="AC23" s="30">
        <v>151.574</v>
      </c>
      <c r="AD23" s="12">
        <f t="shared" si="12"/>
        <v>300.0000000000682</v>
      </c>
      <c r="AE23" s="30">
        <v>226.77</v>
      </c>
      <c r="AF23" s="12">
        <f t="shared" si="20"/>
        <v>0</v>
      </c>
      <c r="AG23" s="30">
        <v>58.87</v>
      </c>
      <c r="AH23" s="12">
        <f t="shared" si="21"/>
        <v>0</v>
      </c>
      <c r="AI23" s="30">
        <v>19.97</v>
      </c>
      <c r="AJ23" s="12">
        <f t="shared" si="22"/>
        <v>0</v>
      </c>
      <c r="AK23" s="58">
        <f t="shared" si="13"/>
        <v>982.0000000000562</v>
      </c>
      <c r="AL23" s="11"/>
      <c r="AM23" s="12">
        <f t="shared" si="14"/>
        <v>0</v>
      </c>
      <c r="AN23" s="11"/>
      <c r="AO23" s="12">
        <f t="shared" si="15"/>
        <v>0</v>
      </c>
      <c r="AP23" s="11"/>
      <c r="AQ23" s="12">
        <f t="shared" si="16"/>
        <v>0</v>
      </c>
      <c r="AR23" s="11"/>
      <c r="AS23" s="12">
        <f t="shared" si="17"/>
        <v>0</v>
      </c>
      <c r="AT23" s="12"/>
      <c r="AU23" s="10">
        <f t="shared" si="18"/>
        <v>2179.0000000000873</v>
      </c>
    </row>
    <row r="24" spans="1:47" ht="14.25" thickBot="1" thickTop="1">
      <c r="A24" s="5" t="s">
        <v>21</v>
      </c>
      <c r="B24" s="47">
        <v>63.271</v>
      </c>
      <c r="C24" s="12">
        <f t="shared" si="0"/>
        <v>90.00000000000341</v>
      </c>
      <c r="D24" s="47">
        <v>50.727</v>
      </c>
      <c r="E24" s="12">
        <f t="shared" si="1"/>
        <v>69.99999999999318</v>
      </c>
      <c r="F24" s="30">
        <v>40.901</v>
      </c>
      <c r="G24" s="12">
        <f t="shared" si="2"/>
        <v>42.0000000000087</v>
      </c>
      <c r="H24" s="30">
        <v>382.47</v>
      </c>
      <c r="I24" s="12">
        <f t="shared" si="3"/>
        <v>300.0000000000682</v>
      </c>
      <c r="J24" s="30">
        <v>80.769</v>
      </c>
      <c r="K24" s="12">
        <f t="shared" si="4"/>
        <v>336.0000000000696</v>
      </c>
      <c r="L24" s="30">
        <v>166.18</v>
      </c>
      <c r="M24" s="12">
        <f t="shared" si="5"/>
        <v>60.00000000011596</v>
      </c>
      <c r="N24" s="30">
        <v>310</v>
      </c>
      <c r="O24" s="12">
        <f t="shared" si="19"/>
        <v>179.9999999998363</v>
      </c>
      <c r="P24" s="30"/>
      <c r="Q24" s="12">
        <f t="shared" si="6"/>
        <v>0</v>
      </c>
      <c r="R24" s="58">
        <f t="shared" si="7"/>
        <v>1078.0000000000953</v>
      </c>
      <c r="S24" s="30">
        <v>114.855</v>
      </c>
      <c r="T24" s="12">
        <f t="shared" si="8"/>
        <v>360.00000000001364</v>
      </c>
      <c r="U24" s="30">
        <v>765.26</v>
      </c>
      <c r="V24" s="12">
        <f t="shared" si="9"/>
        <v>0</v>
      </c>
      <c r="W24" s="30">
        <v>2.867</v>
      </c>
      <c r="X24" s="12">
        <f t="shared" si="10"/>
        <v>0</v>
      </c>
      <c r="Y24" s="30">
        <v>248.483</v>
      </c>
      <c r="Z24" s="12">
        <f t="shared" si="11"/>
        <v>304.00000000003047</v>
      </c>
      <c r="AA24" s="85">
        <v>16.266</v>
      </c>
      <c r="AB24" s="12">
        <f t="shared" si="23"/>
        <v>15.999999999998238</v>
      </c>
      <c r="AC24" s="30">
        <v>151.67</v>
      </c>
      <c r="AD24" s="12">
        <f t="shared" si="12"/>
        <v>287.99999999992565</v>
      </c>
      <c r="AE24" s="30">
        <v>226.77</v>
      </c>
      <c r="AF24" s="12">
        <f t="shared" si="20"/>
        <v>0</v>
      </c>
      <c r="AG24" s="30">
        <v>58.87</v>
      </c>
      <c r="AH24" s="12">
        <f t="shared" si="21"/>
        <v>0</v>
      </c>
      <c r="AI24" s="30">
        <v>19.97</v>
      </c>
      <c r="AJ24" s="12">
        <f t="shared" si="22"/>
        <v>0</v>
      </c>
      <c r="AK24" s="58">
        <f t="shared" si="13"/>
        <v>967.9999999999679</v>
      </c>
      <c r="AL24" s="11"/>
      <c r="AM24" s="12">
        <f t="shared" si="14"/>
        <v>0</v>
      </c>
      <c r="AN24" s="11"/>
      <c r="AO24" s="12">
        <f t="shared" si="15"/>
        <v>0</v>
      </c>
      <c r="AP24" s="11"/>
      <c r="AQ24" s="12">
        <f t="shared" si="16"/>
        <v>0</v>
      </c>
      <c r="AR24" s="11"/>
      <c r="AS24" s="12">
        <f t="shared" si="17"/>
        <v>0</v>
      </c>
      <c r="AT24" s="12"/>
      <c r="AU24" s="10">
        <f t="shared" si="18"/>
        <v>2046.0000000000632</v>
      </c>
    </row>
    <row r="25" spans="1:47" ht="14.25" thickBot="1" thickTop="1">
      <c r="A25" s="5" t="s">
        <v>22</v>
      </c>
      <c r="B25" s="47">
        <v>63.308</v>
      </c>
      <c r="C25" s="12">
        <f t="shared" si="0"/>
        <v>110.9999999999971</v>
      </c>
      <c r="D25" s="47">
        <v>50.771</v>
      </c>
      <c r="E25" s="12">
        <f t="shared" si="1"/>
        <v>88.00000000000807</v>
      </c>
      <c r="F25" s="30">
        <v>40.92</v>
      </c>
      <c r="G25" s="12">
        <f t="shared" si="2"/>
        <v>56.999999999995055</v>
      </c>
      <c r="H25" s="30">
        <v>382.57</v>
      </c>
      <c r="I25" s="12">
        <f t="shared" si="3"/>
        <v>299.9999999998977</v>
      </c>
      <c r="J25" s="30">
        <v>80.843</v>
      </c>
      <c r="K25" s="12">
        <f t="shared" si="4"/>
        <v>443.9999999999884</v>
      </c>
      <c r="L25" s="30">
        <v>166.19</v>
      </c>
      <c r="M25" s="12">
        <f t="shared" si="5"/>
        <v>59.99999999994543</v>
      </c>
      <c r="N25" s="30">
        <v>310.05</v>
      </c>
      <c r="O25" s="12">
        <f t="shared" si="19"/>
        <v>300.0000000000682</v>
      </c>
      <c r="P25" s="30"/>
      <c r="Q25" s="12">
        <f t="shared" si="6"/>
        <v>0</v>
      </c>
      <c r="R25" s="58">
        <f t="shared" si="7"/>
        <v>1359.9999999999</v>
      </c>
      <c r="S25" s="30">
        <v>114.932</v>
      </c>
      <c r="T25" s="12">
        <f t="shared" si="8"/>
        <v>461.9999999999891</v>
      </c>
      <c r="U25" s="30">
        <v>765.26</v>
      </c>
      <c r="V25" s="12">
        <f t="shared" si="9"/>
        <v>0</v>
      </c>
      <c r="W25" s="30">
        <v>2.867</v>
      </c>
      <c r="X25" s="12">
        <f t="shared" si="10"/>
        <v>0</v>
      </c>
      <c r="Y25" s="30">
        <v>248.684</v>
      </c>
      <c r="Z25" s="12">
        <f t="shared" si="11"/>
        <v>401.9999999999868</v>
      </c>
      <c r="AA25" s="85">
        <v>16.277</v>
      </c>
      <c r="AB25" s="12">
        <f t="shared" si="23"/>
        <v>22.00000000000557</v>
      </c>
      <c r="AC25" s="30">
        <v>151.795</v>
      </c>
      <c r="AD25" s="12">
        <f t="shared" si="12"/>
        <v>375</v>
      </c>
      <c r="AE25" s="30">
        <v>226.77</v>
      </c>
      <c r="AF25" s="12">
        <f t="shared" si="20"/>
        <v>0</v>
      </c>
      <c r="AG25" s="30">
        <v>58.87</v>
      </c>
      <c r="AH25" s="12">
        <f t="shared" si="21"/>
        <v>0</v>
      </c>
      <c r="AI25" s="30">
        <v>19.97</v>
      </c>
      <c r="AJ25" s="12">
        <f t="shared" si="22"/>
        <v>0</v>
      </c>
      <c r="AK25" s="58">
        <f t="shared" si="13"/>
        <v>1260.9999999999814</v>
      </c>
      <c r="AL25" s="11"/>
      <c r="AM25" s="12">
        <f t="shared" si="14"/>
        <v>0</v>
      </c>
      <c r="AN25" s="11"/>
      <c r="AO25" s="12">
        <f t="shared" si="15"/>
        <v>0</v>
      </c>
      <c r="AP25" s="11"/>
      <c r="AQ25" s="12">
        <f t="shared" si="16"/>
        <v>0</v>
      </c>
      <c r="AR25" s="11"/>
      <c r="AS25" s="12">
        <f t="shared" si="17"/>
        <v>0</v>
      </c>
      <c r="AT25" s="12"/>
      <c r="AU25" s="10">
        <f t="shared" si="18"/>
        <v>2620.9999999998813</v>
      </c>
    </row>
    <row r="26" spans="1:47" ht="14.25" thickBot="1" thickTop="1">
      <c r="A26" s="5" t="s">
        <v>23</v>
      </c>
      <c r="B26" s="47">
        <v>63.347</v>
      </c>
      <c r="C26" s="12">
        <f t="shared" si="0"/>
        <v>117.00000000000443</v>
      </c>
      <c r="D26" s="47">
        <v>50.823</v>
      </c>
      <c r="E26" s="12">
        <f t="shared" si="1"/>
        <v>103.9999999999992</v>
      </c>
      <c r="F26" s="30">
        <v>40.93</v>
      </c>
      <c r="G26" s="12">
        <f t="shared" si="2"/>
        <v>29.99999999999403</v>
      </c>
      <c r="H26" s="30">
        <v>382.64</v>
      </c>
      <c r="I26" s="12">
        <f t="shared" si="3"/>
        <v>209.99999999997954</v>
      </c>
      <c r="J26" s="30">
        <v>80.917</v>
      </c>
      <c r="K26" s="12">
        <f t="shared" si="4"/>
        <v>443.9999999999884</v>
      </c>
      <c r="L26" s="30">
        <v>166.2</v>
      </c>
      <c r="M26" s="12">
        <f t="shared" si="5"/>
        <v>59.99999999994543</v>
      </c>
      <c r="N26" s="30">
        <v>310.1</v>
      </c>
      <c r="O26" s="12">
        <f t="shared" si="19"/>
        <v>300.0000000000682</v>
      </c>
      <c r="P26" s="30"/>
      <c r="Q26" s="12">
        <f t="shared" si="6"/>
        <v>0</v>
      </c>
      <c r="R26" s="58">
        <f t="shared" si="7"/>
        <v>1264.9999999999793</v>
      </c>
      <c r="S26" s="30">
        <v>115.009</v>
      </c>
      <c r="T26" s="12">
        <f t="shared" si="8"/>
        <v>461.9999999999891</v>
      </c>
      <c r="U26" s="30">
        <v>765.26</v>
      </c>
      <c r="V26" s="12">
        <f t="shared" si="9"/>
        <v>0</v>
      </c>
      <c r="W26" s="30">
        <v>2.867</v>
      </c>
      <c r="X26" s="12">
        <f t="shared" si="10"/>
        <v>0</v>
      </c>
      <c r="Y26" s="30">
        <v>248.891</v>
      </c>
      <c r="Z26" s="12">
        <f t="shared" si="11"/>
        <v>413.99999999998727</v>
      </c>
      <c r="AA26" s="85">
        <v>16.287</v>
      </c>
      <c r="AB26" s="12">
        <f t="shared" si="23"/>
        <v>19.99999999999602</v>
      </c>
      <c r="AC26" s="30">
        <v>151.924</v>
      </c>
      <c r="AD26" s="12">
        <f t="shared" si="12"/>
        <v>387.0000000000573</v>
      </c>
      <c r="AE26" s="30">
        <v>226.77</v>
      </c>
      <c r="AF26" s="12">
        <f t="shared" si="20"/>
        <v>0</v>
      </c>
      <c r="AG26" s="30">
        <v>58.87</v>
      </c>
      <c r="AH26" s="12">
        <f t="shared" si="21"/>
        <v>0</v>
      </c>
      <c r="AI26" s="30">
        <v>19.97</v>
      </c>
      <c r="AJ26" s="12">
        <f t="shared" si="22"/>
        <v>0</v>
      </c>
      <c r="AK26" s="58">
        <f t="shared" si="13"/>
        <v>1283.0000000000296</v>
      </c>
      <c r="AL26" s="11"/>
      <c r="AM26" s="12">
        <f t="shared" si="14"/>
        <v>0</v>
      </c>
      <c r="AN26" s="11"/>
      <c r="AO26" s="12">
        <f t="shared" si="15"/>
        <v>0</v>
      </c>
      <c r="AP26" s="11"/>
      <c r="AQ26" s="12">
        <f t="shared" si="16"/>
        <v>0</v>
      </c>
      <c r="AR26" s="11"/>
      <c r="AS26" s="12">
        <f t="shared" si="17"/>
        <v>0</v>
      </c>
      <c r="AT26" s="12"/>
      <c r="AU26" s="10">
        <f t="shared" si="18"/>
        <v>2548.000000000009</v>
      </c>
    </row>
    <row r="27" spans="1:47" ht="14.25" thickBot="1" thickTop="1">
      <c r="A27" s="5" t="s">
        <v>24</v>
      </c>
      <c r="B27" s="47">
        <v>63.368</v>
      </c>
      <c r="C27" s="12">
        <f t="shared" si="0"/>
        <v>63.00000000000239</v>
      </c>
      <c r="D27" s="47">
        <v>50.846</v>
      </c>
      <c r="E27" s="12">
        <f t="shared" si="1"/>
        <v>45.99999999999227</v>
      </c>
      <c r="F27" s="30">
        <v>40.948</v>
      </c>
      <c r="G27" s="12">
        <f t="shared" si="2"/>
        <v>54.000000000002046</v>
      </c>
      <c r="H27" s="30">
        <v>382.67</v>
      </c>
      <c r="I27" s="12">
        <f t="shared" si="3"/>
        <v>90.00000000008868</v>
      </c>
      <c r="J27" s="30">
        <v>80.954</v>
      </c>
      <c r="K27" s="12">
        <f t="shared" si="4"/>
        <v>221.99999999995157</v>
      </c>
      <c r="L27" s="30">
        <v>166.21</v>
      </c>
      <c r="M27" s="12">
        <f t="shared" si="5"/>
        <v>60.00000000011596</v>
      </c>
      <c r="N27" s="30">
        <v>310.12</v>
      </c>
      <c r="O27" s="12">
        <f t="shared" si="19"/>
        <v>119.99999999989086</v>
      </c>
      <c r="P27" s="30"/>
      <c r="Q27" s="12">
        <f t="shared" si="6"/>
        <v>0</v>
      </c>
      <c r="R27" s="58">
        <f t="shared" si="7"/>
        <v>655.0000000000438</v>
      </c>
      <c r="S27" s="30">
        <v>115.047</v>
      </c>
      <c r="T27" s="12">
        <f t="shared" si="8"/>
        <v>227.99999999998022</v>
      </c>
      <c r="U27" s="30">
        <v>765.26</v>
      </c>
      <c r="V27" s="12">
        <f t="shared" si="9"/>
        <v>0</v>
      </c>
      <c r="W27" s="30">
        <v>2.867</v>
      </c>
      <c r="X27" s="12">
        <f t="shared" si="10"/>
        <v>0</v>
      </c>
      <c r="Y27" s="30">
        <v>248.998</v>
      </c>
      <c r="Z27" s="12">
        <f t="shared" si="11"/>
        <v>213.99999999999864</v>
      </c>
      <c r="AA27" s="85">
        <v>16.292</v>
      </c>
      <c r="AB27" s="12">
        <f t="shared" si="23"/>
        <v>10.000000000005116</v>
      </c>
      <c r="AC27" s="30">
        <v>151.99</v>
      </c>
      <c r="AD27" s="12">
        <f t="shared" si="12"/>
        <v>198.0000000000075</v>
      </c>
      <c r="AE27" s="30">
        <v>226.77</v>
      </c>
      <c r="AF27" s="12">
        <f t="shared" si="20"/>
        <v>0</v>
      </c>
      <c r="AG27" s="30">
        <v>58.87</v>
      </c>
      <c r="AH27" s="12">
        <f t="shared" si="21"/>
        <v>0</v>
      </c>
      <c r="AI27" s="30">
        <v>19.97</v>
      </c>
      <c r="AJ27" s="12">
        <f t="shared" si="22"/>
        <v>0</v>
      </c>
      <c r="AK27" s="58">
        <f t="shared" si="13"/>
        <v>649.9999999999915</v>
      </c>
      <c r="AL27" s="11"/>
      <c r="AM27" s="12">
        <f t="shared" si="14"/>
        <v>0</v>
      </c>
      <c r="AN27" s="11"/>
      <c r="AO27" s="12">
        <f t="shared" si="15"/>
        <v>0</v>
      </c>
      <c r="AP27" s="11"/>
      <c r="AQ27" s="12">
        <f t="shared" si="16"/>
        <v>0</v>
      </c>
      <c r="AR27" s="11"/>
      <c r="AS27" s="12">
        <f t="shared" si="17"/>
        <v>0</v>
      </c>
      <c r="AT27" s="12"/>
      <c r="AU27" s="10">
        <f t="shared" si="18"/>
        <v>1305.0000000000352</v>
      </c>
    </row>
    <row r="28" spans="1:47" ht="14.25" thickBot="1" thickTop="1">
      <c r="A28" s="5" t="s">
        <v>25</v>
      </c>
      <c r="B28" s="47">
        <v>63.408</v>
      </c>
      <c r="C28" s="12">
        <f t="shared" si="0"/>
        <v>119.99999999999744</v>
      </c>
      <c r="D28" s="47">
        <v>50.907</v>
      </c>
      <c r="E28" s="12">
        <f t="shared" si="1"/>
        <v>121.99999999999989</v>
      </c>
      <c r="F28" s="30">
        <v>40.97</v>
      </c>
      <c r="G28" s="12">
        <f t="shared" si="2"/>
        <v>65.9999999999954</v>
      </c>
      <c r="H28" s="30">
        <v>382.74</v>
      </c>
      <c r="I28" s="12">
        <f t="shared" si="3"/>
        <v>209.99999999997954</v>
      </c>
      <c r="J28" s="30">
        <v>81.036</v>
      </c>
      <c r="K28" s="12">
        <f t="shared" si="4"/>
        <v>492.00000000004707</v>
      </c>
      <c r="L28" s="30">
        <v>166.22</v>
      </c>
      <c r="M28" s="12">
        <f t="shared" si="5"/>
        <v>59.99999999994543</v>
      </c>
      <c r="N28" s="30">
        <v>310.18</v>
      </c>
      <c r="O28" s="12">
        <f t="shared" si="19"/>
        <v>360.00000000001364</v>
      </c>
      <c r="P28" s="30"/>
      <c r="Q28" s="12">
        <f t="shared" si="6"/>
        <v>0</v>
      </c>
      <c r="R28" s="58">
        <f t="shared" si="7"/>
        <v>1429.9999999999784</v>
      </c>
      <c r="S28" s="30">
        <v>115.131</v>
      </c>
      <c r="T28" s="12">
        <f t="shared" si="8"/>
        <v>504.0000000000191</v>
      </c>
      <c r="U28" s="30">
        <v>765.26</v>
      </c>
      <c r="V28" s="12">
        <f t="shared" si="9"/>
        <v>0</v>
      </c>
      <c r="W28" s="30">
        <v>2.867</v>
      </c>
      <c r="X28" s="12">
        <f t="shared" si="10"/>
        <v>0</v>
      </c>
      <c r="Y28" s="30">
        <v>249.236</v>
      </c>
      <c r="Z28" s="12">
        <f t="shared" si="11"/>
        <v>475.9999999999991</v>
      </c>
      <c r="AA28" s="85">
        <v>16.301</v>
      </c>
      <c r="AB28" s="12">
        <f t="shared" si="23"/>
        <v>17.999999999993577</v>
      </c>
      <c r="AC28" s="30">
        <v>152.138</v>
      </c>
      <c r="AD28" s="12">
        <f t="shared" si="12"/>
        <v>443.9999999999884</v>
      </c>
      <c r="AE28" s="30">
        <v>226.77</v>
      </c>
      <c r="AF28" s="12">
        <f t="shared" si="20"/>
        <v>0</v>
      </c>
      <c r="AG28" s="30">
        <v>58.87</v>
      </c>
      <c r="AH28" s="12">
        <f t="shared" si="21"/>
        <v>0</v>
      </c>
      <c r="AI28" s="30">
        <v>19.97</v>
      </c>
      <c r="AJ28" s="12">
        <f t="shared" si="22"/>
        <v>0</v>
      </c>
      <c r="AK28" s="58">
        <f t="shared" si="13"/>
        <v>1442.0000000000002</v>
      </c>
      <c r="AL28" s="11"/>
      <c r="AM28" s="12">
        <f t="shared" si="14"/>
        <v>0</v>
      </c>
      <c r="AN28" s="11"/>
      <c r="AO28" s="12">
        <f t="shared" si="15"/>
        <v>0</v>
      </c>
      <c r="AP28" s="11"/>
      <c r="AQ28" s="12">
        <f t="shared" si="16"/>
        <v>0</v>
      </c>
      <c r="AR28" s="11"/>
      <c r="AS28" s="12">
        <f t="shared" si="17"/>
        <v>0</v>
      </c>
      <c r="AT28" s="12"/>
      <c r="AU28" s="10">
        <f t="shared" si="18"/>
        <v>2871.9999999999786</v>
      </c>
    </row>
    <row r="29" spans="1:47" ht="14.25" thickBot="1" thickTop="1">
      <c r="A29" s="5" t="s">
        <v>26</v>
      </c>
      <c r="B29" s="47">
        <v>63.429</v>
      </c>
      <c r="C29" s="12">
        <f t="shared" si="0"/>
        <v>63.00000000000239</v>
      </c>
      <c r="D29" s="47">
        <v>50.939</v>
      </c>
      <c r="E29" s="12">
        <f t="shared" si="1"/>
        <v>64.00000000000716</v>
      </c>
      <c r="F29" s="30">
        <v>40.981</v>
      </c>
      <c r="G29" s="12">
        <f t="shared" si="2"/>
        <v>33.000000000008356</v>
      </c>
      <c r="H29" s="30">
        <v>382.78</v>
      </c>
      <c r="I29" s="12">
        <f t="shared" si="3"/>
        <v>119.99999999989086</v>
      </c>
      <c r="J29" s="30">
        <v>81.05</v>
      </c>
      <c r="K29" s="12">
        <f t="shared" si="4"/>
        <v>83.99999999997476</v>
      </c>
      <c r="L29" s="30">
        <v>166.22</v>
      </c>
      <c r="M29" s="12">
        <f t="shared" si="5"/>
        <v>0</v>
      </c>
      <c r="N29" s="30">
        <v>310.24</v>
      </c>
      <c r="O29" s="12">
        <f t="shared" si="19"/>
        <v>360.00000000001364</v>
      </c>
      <c r="P29" s="30"/>
      <c r="Q29" s="12">
        <f t="shared" si="6"/>
        <v>0</v>
      </c>
      <c r="R29" s="58">
        <f t="shared" si="7"/>
        <v>723.9999999998972</v>
      </c>
      <c r="S29" s="30">
        <v>115.169</v>
      </c>
      <c r="T29" s="12">
        <f t="shared" si="8"/>
        <v>227.99999999998022</v>
      </c>
      <c r="U29" s="30">
        <v>765.26</v>
      </c>
      <c r="V29" s="12">
        <f t="shared" si="9"/>
        <v>0</v>
      </c>
      <c r="W29" s="30">
        <v>2.867</v>
      </c>
      <c r="X29" s="12">
        <f t="shared" si="10"/>
        <v>0</v>
      </c>
      <c r="Y29" s="30">
        <v>249.349</v>
      </c>
      <c r="Z29" s="12">
        <f t="shared" si="11"/>
        <v>225.9999999999991</v>
      </c>
      <c r="AA29" s="85">
        <v>16.304</v>
      </c>
      <c r="AB29" s="12">
        <f t="shared" si="23"/>
        <v>6.000000000000227</v>
      </c>
      <c r="AC29" s="30">
        <v>152.208</v>
      </c>
      <c r="AD29" s="12">
        <f t="shared" si="12"/>
        <v>209.99999999997954</v>
      </c>
      <c r="AE29" s="30">
        <v>226.77</v>
      </c>
      <c r="AF29" s="12">
        <f t="shared" si="20"/>
        <v>0</v>
      </c>
      <c r="AG29" s="30">
        <v>58.87</v>
      </c>
      <c r="AH29" s="12">
        <f t="shared" si="21"/>
        <v>0</v>
      </c>
      <c r="AI29" s="30">
        <v>19.97</v>
      </c>
      <c r="AJ29" s="12">
        <f t="shared" si="22"/>
        <v>0</v>
      </c>
      <c r="AK29" s="58">
        <f t="shared" si="13"/>
        <v>669.9999999999591</v>
      </c>
      <c r="AL29" s="11"/>
      <c r="AM29" s="12">
        <f t="shared" si="14"/>
        <v>0</v>
      </c>
      <c r="AN29" s="11"/>
      <c r="AO29" s="12">
        <f t="shared" si="15"/>
        <v>0</v>
      </c>
      <c r="AP29" s="11"/>
      <c r="AQ29" s="12">
        <f t="shared" si="16"/>
        <v>0</v>
      </c>
      <c r="AR29" s="11"/>
      <c r="AS29" s="12">
        <f t="shared" si="17"/>
        <v>0</v>
      </c>
      <c r="AT29" s="12"/>
      <c r="AU29" s="10">
        <f t="shared" si="18"/>
        <v>1393.9999999998563</v>
      </c>
    </row>
    <row r="30" spans="1:47" ht="14.25" thickBot="1" thickTop="1">
      <c r="A30" s="5" t="s">
        <v>27</v>
      </c>
      <c r="B30" s="47">
        <v>63.457</v>
      </c>
      <c r="C30" s="12">
        <f t="shared" si="0"/>
        <v>83.99999999999608</v>
      </c>
      <c r="D30" s="47">
        <v>50.988</v>
      </c>
      <c r="E30" s="12">
        <f t="shared" si="1"/>
        <v>97.99999999999898</v>
      </c>
      <c r="F30" s="30">
        <v>40.997</v>
      </c>
      <c r="G30" s="12">
        <f t="shared" si="2"/>
        <v>47.999999999994714</v>
      </c>
      <c r="H30" s="30">
        <v>382.83</v>
      </c>
      <c r="I30" s="12">
        <f t="shared" si="3"/>
        <v>150.0000000000341</v>
      </c>
      <c r="J30" s="30">
        <v>81.14</v>
      </c>
      <c r="K30" s="12">
        <f t="shared" si="4"/>
        <v>540.0000000000205</v>
      </c>
      <c r="L30" s="30">
        <v>166.23</v>
      </c>
      <c r="M30" s="12">
        <f t="shared" si="5"/>
        <v>59.99999999994543</v>
      </c>
      <c r="N30" s="30">
        <v>310.24</v>
      </c>
      <c r="O30" s="12">
        <f>(N30-N29)*N$5</f>
        <v>0</v>
      </c>
      <c r="P30" s="30"/>
      <c r="Q30" s="12">
        <f t="shared" si="6"/>
        <v>0</v>
      </c>
      <c r="R30" s="58">
        <f t="shared" si="7"/>
        <v>979.9999999999898</v>
      </c>
      <c r="S30" s="30">
        <v>115.227</v>
      </c>
      <c r="T30" s="12">
        <f t="shared" si="8"/>
        <v>348.0000000000416</v>
      </c>
      <c r="U30" s="30">
        <v>765.26</v>
      </c>
      <c r="V30" s="12">
        <f t="shared" si="9"/>
        <v>0</v>
      </c>
      <c r="W30" s="30">
        <v>2.867</v>
      </c>
      <c r="X30" s="12">
        <f t="shared" si="10"/>
        <v>0</v>
      </c>
      <c r="Y30" s="30">
        <v>249.522</v>
      </c>
      <c r="Z30" s="12">
        <f t="shared" si="11"/>
        <v>346.00000000000364</v>
      </c>
      <c r="AA30" s="85">
        <v>16.31</v>
      </c>
      <c r="AB30" s="12">
        <f t="shared" si="23"/>
        <v>12.000000000000455</v>
      </c>
      <c r="AC30" s="30">
        <v>152.316</v>
      </c>
      <c r="AD30" s="12">
        <f t="shared" si="12"/>
        <v>324.0000000000123</v>
      </c>
      <c r="AE30" s="30">
        <v>226.77</v>
      </c>
      <c r="AF30" s="12">
        <f t="shared" si="20"/>
        <v>0</v>
      </c>
      <c r="AG30" s="30">
        <v>58.87</v>
      </c>
      <c r="AH30" s="12">
        <f t="shared" si="21"/>
        <v>0</v>
      </c>
      <c r="AI30" s="30">
        <v>19.97</v>
      </c>
      <c r="AJ30" s="12">
        <f t="shared" si="22"/>
        <v>0</v>
      </c>
      <c r="AK30" s="58">
        <f t="shared" si="13"/>
        <v>1030.000000000058</v>
      </c>
      <c r="AL30" s="11"/>
      <c r="AM30" s="12">
        <f t="shared" si="14"/>
        <v>0</v>
      </c>
      <c r="AN30" s="11"/>
      <c r="AO30" s="12">
        <f t="shared" si="15"/>
        <v>0</v>
      </c>
      <c r="AP30" s="11"/>
      <c r="AQ30" s="12">
        <f t="shared" si="16"/>
        <v>0</v>
      </c>
      <c r="AR30" s="11"/>
      <c r="AS30" s="12">
        <f t="shared" si="17"/>
        <v>0</v>
      </c>
      <c r="AT30" s="12"/>
      <c r="AU30" s="10">
        <f t="shared" si="18"/>
        <v>2010.0000000000477</v>
      </c>
    </row>
    <row r="31" spans="1:47" ht="14.25" thickBot="1" thickTop="1">
      <c r="A31" s="5" t="s">
        <v>28</v>
      </c>
      <c r="B31" s="47">
        <v>63.477</v>
      </c>
      <c r="C31" s="29">
        <f>(B31-B30)*B$5</f>
        <v>59.99999999998806</v>
      </c>
      <c r="D31" s="47">
        <v>51.019</v>
      </c>
      <c r="E31" s="29">
        <f>(D31-D30)*D$5</f>
        <v>61.99999999999761</v>
      </c>
      <c r="F31" s="30">
        <v>41.008</v>
      </c>
      <c r="G31" s="29">
        <f>(F31-F30)*F$5</f>
        <v>33.000000000008356</v>
      </c>
      <c r="H31" s="30">
        <v>382.87</v>
      </c>
      <c r="I31" s="12">
        <f t="shared" si="3"/>
        <v>120.00000000006139</v>
      </c>
      <c r="J31" s="30">
        <v>81.171</v>
      </c>
      <c r="K31" s="29">
        <f>(J31-J30)*J$5</f>
        <v>186.00000000003547</v>
      </c>
      <c r="L31" s="30">
        <v>166.25</v>
      </c>
      <c r="M31" s="29">
        <f>(L31-L30)*L$5</f>
        <v>120.00000000006139</v>
      </c>
      <c r="N31" s="30">
        <v>310.26</v>
      </c>
      <c r="O31" s="29">
        <f>(N31-N30)*N$5</f>
        <v>119.99999999989086</v>
      </c>
      <c r="P31" s="30"/>
      <c r="Q31" s="29">
        <f>(P31-P30)*P$5</f>
        <v>0</v>
      </c>
      <c r="R31" s="58">
        <f t="shared" si="7"/>
        <v>701.0000000000432</v>
      </c>
      <c r="S31" s="30">
        <v>115.264</v>
      </c>
      <c r="T31" s="29">
        <f>(S31-S30)*S$5</f>
        <v>221.99999999995157</v>
      </c>
      <c r="U31" s="30">
        <v>765.26</v>
      </c>
      <c r="V31" s="29">
        <f>(U31-U30)*U$5</f>
        <v>0</v>
      </c>
      <c r="W31" s="30">
        <v>2.867</v>
      </c>
      <c r="X31" s="29">
        <f>(W31-W30)*W$5</f>
        <v>0</v>
      </c>
      <c r="Y31" s="30">
        <v>249.639</v>
      </c>
      <c r="Z31" s="29">
        <f>(Y31-Y30)*Y$5</f>
        <v>234.0000000000373</v>
      </c>
      <c r="AA31" s="85">
        <v>16.315</v>
      </c>
      <c r="AB31" s="29">
        <f>(AA31-AA30)*AA$5</f>
        <v>10.000000000005116</v>
      </c>
      <c r="AC31" s="30">
        <v>152.389</v>
      </c>
      <c r="AD31" s="29">
        <f>(AC31-AC30)*AC$5</f>
        <v>219.0000000000225</v>
      </c>
      <c r="AE31" s="30">
        <v>226.77</v>
      </c>
      <c r="AF31" s="29">
        <f>(AE31-AE30)*AE$5</f>
        <v>0</v>
      </c>
      <c r="AG31" s="30">
        <v>58.87</v>
      </c>
      <c r="AH31" s="29">
        <f>(AG31-AG30)*AG$5</f>
        <v>0</v>
      </c>
      <c r="AI31" s="30">
        <v>19.97</v>
      </c>
      <c r="AJ31" s="29">
        <f>(AI31-AI30)*AI$5</f>
        <v>0</v>
      </c>
      <c r="AK31" s="58">
        <f t="shared" si="13"/>
        <v>685.0000000000165</v>
      </c>
      <c r="AL31" s="28"/>
      <c r="AM31" s="29">
        <f>(AL31-AL30)*AL$5</f>
        <v>0</v>
      </c>
      <c r="AN31" s="28"/>
      <c r="AO31" s="29">
        <f>(AN31-AN30)*AN$5</f>
        <v>0</v>
      </c>
      <c r="AP31" s="28"/>
      <c r="AQ31" s="29">
        <f>(AP31-AP30)*AP$5</f>
        <v>0</v>
      </c>
      <c r="AR31" s="28"/>
      <c r="AS31" s="29">
        <f>(AR31-AR30)*AR$5</f>
        <v>0</v>
      </c>
      <c r="AT31" s="29"/>
      <c r="AU31" s="10">
        <f t="shared" si="18"/>
        <v>1386.0000000000596</v>
      </c>
    </row>
    <row r="32" spans="1:47" ht="14.25" thickBot="1" thickTop="1">
      <c r="A32" s="5" t="s">
        <v>40</v>
      </c>
      <c r="B32" s="47">
        <v>63.51</v>
      </c>
      <c r="C32" s="15">
        <f>(B32-B30)*B$5</f>
        <v>158.99999999999181</v>
      </c>
      <c r="D32" s="47">
        <v>51.065</v>
      </c>
      <c r="E32" s="15">
        <f>(D32-D30)*D$5</f>
        <v>153.99999999999636</v>
      </c>
      <c r="F32" s="30">
        <v>41.027</v>
      </c>
      <c r="G32" s="15">
        <f>(F32-F31)*F$5</f>
        <v>56.999999999995055</v>
      </c>
      <c r="H32" s="30">
        <v>382.93</v>
      </c>
      <c r="I32" s="15">
        <f>(H32-H30)*H$5</f>
        <v>300.0000000000682</v>
      </c>
      <c r="J32" s="30">
        <v>81.229</v>
      </c>
      <c r="K32" s="15">
        <f>(J32-J30)*J$5</f>
        <v>533.9999999999918</v>
      </c>
      <c r="L32" s="30">
        <v>166.26</v>
      </c>
      <c r="M32" s="15">
        <f>(L32-L30)*L$5</f>
        <v>180.00000000000682</v>
      </c>
      <c r="N32" s="30">
        <v>310.28</v>
      </c>
      <c r="O32" s="15">
        <f>(N32-N30)*N$5</f>
        <v>239.99999999978172</v>
      </c>
      <c r="P32" s="30"/>
      <c r="Q32" s="15">
        <f>(P32-P30)*P$5</f>
        <v>0</v>
      </c>
      <c r="R32" s="71">
        <f t="shared" si="7"/>
        <v>1623.9999999998317</v>
      </c>
      <c r="S32" s="30">
        <v>115.32</v>
      </c>
      <c r="T32" s="15">
        <f>(S32-S31)*S$5</f>
        <v>335.9999999999843</v>
      </c>
      <c r="U32" s="30">
        <v>765.26</v>
      </c>
      <c r="V32" s="15">
        <f>(U32-U31)*U$5</f>
        <v>0</v>
      </c>
      <c r="W32" s="30">
        <v>2.867</v>
      </c>
      <c r="X32" s="15">
        <f>(W32-W31)*W$5</f>
        <v>0</v>
      </c>
      <c r="Y32" s="30">
        <v>249.829</v>
      </c>
      <c r="Z32" s="15">
        <f>(Y32-Y31)*Y$5</f>
        <v>379.99999999999545</v>
      </c>
      <c r="AA32" s="85">
        <v>16.323</v>
      </c>
      <c r="AB32" s="15">
        <f>(AA32-AA31)*AA$5</f>
        <v>15.999999999998238</v>
      </c>
      <c r="AC32" s="30">
        <v>152.504</v>
      </c>
      <c r="AD32" s="15">
        <f>(AC32-AC31)*AC$5</f>
        <v>344.999999999942</v>
      </c>
      <c r="AE32" s="30">
        <v>226.77</v>
      </c>
      <c r="AF32" s="15">
        <f>(AE32-AE31)*AE$5</f>
        <v>0</v>
      </c>
      <c r="AG32" s="30">
        <v>58.87</v>
      </c>
      <c r="AH32" s="15">
        <f>(AG32-AG31)*AG$5</f>
        <v>0</v>
      </c>
      <c r="AI32" s="30">
        <v>19.97</v>
      </c>
      <c r="AJ32" s="15">
        <f>(AI32-AI31)*AI$5</f>
        <v>0</v>
      </c>
      <c r="AK32" s="71">
        <f t="shared" si="13"/>
        <v>1076.99999999992</v>
      </c>
      <c r="AL32" s="14"/>
      <c r="AM32" s="15">
        <f>(AL32-AL31)*AL$5</f>
        <v>0</v>
      </c>
      <c r="AN32" s="14"/>
      <c r="AO32" s="15">
        <f>(AN32-AN31)*AN$5</f>
        <v>0</v>
      </c>
      <c r="AP32" s="14"/>
      <c r="AQ32" s="15">
        <f>(AP32-AP31)*AP$5</f>
        <v>0</v>
      </c>
      <c r="AR32" s="14"/>
      <c r="AS32" s="15">
        <f>(AR32-AR31)*AR$5</f>
        <v>0</v>
      </c>
      <c r="AT32" s="63"/>
      <c r="AU32" s="10">
        <f t="shared" si="18"/>
        <v>2700.9999999997517</v>
      </c>
    </row>
    <row r="33" spans="2:47" ht="14.25" thickBot="1" thickTop="1">
      <c r="B33" s="16"/>
      <c r="C33" s="17">
        <f>SUM(C8:C32)</f>
        <v>2039.9999999999782</v>
      </c>
      <c r="D33" s="16"/>
      <c r="E33" s="17">
        <f>SUM(E8:E32)</f>
        <v>1541.9999999999877</v>
      </c>
      <c r="F33" s="16"/>
      <c r="G33" s="17">
        <f>SUM(G8:G32)</f>
        <v>1052.9999999999975</v>
      </c>
      <c r="H33" s="16"/>
      <c r="I33" s="17">
        <f>SUM(I8:I32)</f>
        <v>5070.000000000165</v>
      </c>
      <c r="J33" s="16"/>
      <c r="K33" s="17">
        <f>SUM(K8:K32)</f>
        <v>7620.000000000062</v>
      </c>
      <c r="L33" s="16"/>
      <c r="M33" s="17">
        <f>SUM(M8:M32)</f>
        <v>1440.0000000000546</v>
      </c>
      <c r="N33" s="16"/>
      <c r="O33" s="17">
        <f>SUM(O8:O32)</f>
        <v>4259.999999999877</v>
      </c>
      <c r="P33" s="16"/>
      <c r="Q33" s="17">
        <f>SUM(Q8:Q32)</f>
        <v>0</v>
      </c>
      <c r="R33" s="17">
        <f>SUM(R8:R32)</f>
        <v>23025.00000000012</v>
      </c>
      <c r="S33" s="16"/>
      <c r="T33" s="17">
        <f>SUM(T8:T32)</f>
        <v>7715.999999999924</v>
      </c>
      <c r="U33" s="16"/>
      <c r="V33" s="17">
        <f>SUM(V8:V32)</f>
        <v>0</v>
      </c>
      <c r="W33" s="16"/>
      <c r="X33" s="17">
        <f>SUM(X8:X32)</f>
        <v>0</v>
      </c>
      <c r="Y33" s="16"/>
      <c r="Z33" s="17">
        <f>SUM(Z8:Z32)</f>
        <v>7427.999999999996</v>
      </c>
      <c r="AA33" s="16"/>
      <c r="AB33" s="17">
        <f>SUM(AB8:AB32)</f>
        <v>438.0000000000024</v>
      </c>
      <c r="AC33" s="16"/>
      <c r="AD33" s="17">
        <f>SUM(AD8:AD32)</f>
        <v>7046.999999999968</v>
      </c>
      <c r="AE33" s="16"/>
      <c r="AF33" s="17">
        <f>SUM(AF8:AF32)</f>
        <v>0</v>
      </c>
      <c r="AG33" s="16"/>
      <c r="AH33" s="17">
        <f>SUM(AH8:AH32)</f>
        <v>0</v>
      </c>
      <c r="AI33" s="16"/>
      <c r="AJ33" s="17">
        <f>SUM(AJ8:AJ32)</f>
        <v>0</v>
      </c>
      <c r="AK33" s="17">
        <f>SUM(AK8:AK32)</f>
        <v>22628.999999999894</v>
      </c>
      <c r="AL33" s="16"/>
      <c r="AM33" s="17">
        <f>SUM(AM8:AM32)</f>
        <v>0</v>
      </c>
      <c r="AN33" s="16"/>
      <c r="AO33" s="17">
        <f>SUM(AO8:AO32)</f>
        <v>0</v>
      </c>
      <c r="AP33" s="16"/>
      <c r="AQ33" s="17">
        <f>SUM(AQ8:AQ32)</f>
        <v>0</v>
      </c>
      <c r="AR33" s="16"/>
      <c r="AS33" s="18">
        <f>SUM(AS8:AS32)</f>
        <v>0</v>
      </c>
      <c r="AT33" s="59"/>
      <c r="AU33" s="19">
        <f>SUM(C33+E33+G33+I33+K33+T33+V33+X33+Z33+AB33+AD33+AM33+AO33+AQ33+AS33+M33+O33+AF33++AH33)</f>
        <v>45654.00000000001</v>
      </c>
    </row>
  </sheetData>
  <sheetProtection formatCells="0" formatColumns="0" formatRows="0"/>
  <mergeCells count="46">
    <mergeCell ref="A1:I1"/>
    <mergeCell ref="A2:I2"/>
    <mergeCell ref="F5:G5"/>
    <mergeCell ref="S6:T6"/>
    <mergeCell ref="N6:O6"/>
    <mergeCell ref="B5:C5"/>
    <mergeCell ref="J6:K6"/>
    <mergeCell ref="S5:T5"/>
    <mergeCell ref="L6:M6"/>
    <mergeCell ref="L5:M5"/>
    <mergeCell ref="B6:C6"/>
    <mergeCell ref="D5:E5"/>
    <mergeCell ref="D6:E6"/>
    <mergeCell ref="N5:O5"/>
    <mergeCell ref="Y5:Z5"/>
    <mergeCell ref="F6:G6"/>
    <mergeCell ref="R5:R6"/>
    <mergeCell ref="AR5:AS5"/>
    <mergeCell ref="AR6:AS6"/>
    <mergeCell ref="H5:I5"/>
    <mergeCell ref="H6:I6"/>
    <mergeCell ref="AN5:AO5"/>
    <mergeCell ref="AG5:AH5"/>
    <mergeCell ref="AG6:AH6"/>
    <mergeCell ref="J5:K5"/>
    <mergeCell ref="AP6:AQ6"/>
    <mergeCell ref="AL6:AM6"/>
    <mergeCell ref="AP5:AQ5"/>
    <mergeCell ref="AL5:AM5"/>
    <mergeCell ref="Y6:Z6"/>
    <mergeCell ref="U6:V6"/>
    <mergeCell ref="AK5:AK6"/>
    <mergeCell ref="AN6:AO6"/>
    <mergeCell ref="AA6:AB6"/>
    <mergeCell ref="U5:V5"/>
    <mergeCell ref="AE6:AF6"/>
    <mergeCell ref="AA5:AB5"/>
    <mergeCell ref="AI5:AJ5"/>
    <mergeCell ref="AI6:AJ6"/>
    <mergeCell ref="P5:Q5"/>
    <mergeCell ref="P6:Q6"/>
    <mergeCell ref="AC6:AD6"/>
    <mergeCell ref="W6:X6"/>
    <mergeCell ref="W5:X5"/>
    <mergeCell ref="AE5:AF5"/>
    <mergeCell ref="AC5:AD5"/>
  </mergeCells>
  <printOptions/>
  <pageMargins left="0.3937007874015748" right="0.3937007874015748" top="0.3937007874015748" bottom="0.5905511811023623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4"/>
  <sheetViews>
    <sheetView showZeros="0" tabSelected="1" defaultGridColor="0" zoomScalePageLayoutView="0" colorId="48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20" sqref="J20"/>
    </sheetView>
  </sheetViews>
  <sheetFormatPr defaultColWidth="9.00390625" defaultRowHeight="12.75" outlineLevelCol="1"/>
  <cols>
    <col min="1" max="1" width="6.625" style="0" customWidth="1"/>
    <col min="2" max="2" width="10.375" style="0" customWidth="1"/>
    <col min="3" max="3" width="8.625" style="0" customWidth="1"/>
    <col min="4" max="4" width="9.25390625" style="0" customWidth="1"/>
    <col min="5" max="5" width="8.875" style="0" customWidth="1"/>
    <col min="6" max="6" width="9.25390625" style="0" customWidth="1"/>
    <col min="7" max="7" width="8.875" style="0" customWidth="1"/>
    <col min="8" max="8" width="9.125" style="0" customWidth="1"/>
    <col min="9" max="9" width="7.875" style="0" customWidth="1"/>
    <col min="10" max="10" width="9.375" style="0" customWidth="1"/>
    <col min="11" max="11" width="9.75390625" style="0" customWidth="1"/>
    <col min="12" max="12" width="7.375" style="0" customWidth="1"/>
    <col min="13" max="13" width="8.625" style="0" customWidth="1"/>
    <col min="14" max="14" width="8.125" style="0" customWidth="1"/>
    <col min="15" max="15" width="8.00390625" style="0" customWidth="1"/>
    <col min="16" max="16" width="7.75390625" style="0" customWidth="1"/>
    <col min="17" max="17" width="7.875" style="0" customWidth="1"/>
    <col min="18" max="18" width="9.75390625" style="0" customWidth="1"/>
    <col min="19" max="19" width="10.00390625" style="0" customWidth="1"/>
    <col min="20" max="20" width="9.125" style="0" customWidth="1"/>
    <col min="21" max="21" width="9.625" style="0" customWidth="1"/>
    <col min="22" max="22" width="5.75390625" style="0" customWidth="1"/>
    <col min="23" max="23" width="9.00390625" style="0" customWidth="1"/>
    <col min="24" max="24" width="8.125" style="0" customWidth="1"/>
    <col min="25" max="25" width="9.00390625" style="0" customWidth="1"/>
    <col min="26" max="26" width="9.625" style="0" customWidth="1"/>
    <col min="27" max="27" width="8.375" style="0" customWidth="1"/>
    <col min="28" max="28" width="8.25390625" style="0" customWidth="1"/>
    <col min="29" max="29" width="8.625" style="0" customWidth="1"/>
    <col min="30" max="30" width="8.875" style="0" customWidth="1"/>
    <col min="31" max="31" width="9.75390625" style="0" customWidth="1"/>
    <col min="32" max="32" width="6.625" style="0" customWidth="1"/>
    <col min="33" max="34" width="8.00390625" style="0" customWidth="1"/>
    <col min="35" max="35" width="6.375" style="0" customWidth="1"/>
    <col min="36" max="36" width="6.875" style="0" customWidth="1"/>
    <col min="37" max="37" width="11.625" style="0" customWidth="1"/>
    <col min="38" max="38" width="12.625" style="0" hidden="1" customWidth="1" outlineLevel="1"/>
    <col min="39" max="39" width="13.375" style="0" hidden="1" customWidth="1" outlineLevel="1"/>
    <col min="40" max="40" width="12.625" style="0" hidden="1" customWidth="1" outlineLevel="1"/>
    <col min="41" max="41" width="13.375" style="0" hidden="1" customWidth="1" outlineLevel="1"/>
    <col min="42" max="42" width="12.625" style="0" hidden="1" customWidth="1" outlineLevel="1"/>
    <col min="43" max="43" width="13.375" style="0" hidden="1" customWidth="1" outlineLevel="1"/>
    <col min="44" max="44" width="12.625" style="0" hidden="1" customWidth="1" outlineLevel="1"/>
    <col min="45" max="45" width="13.375" style="0" hidden="1" customWidth="1" outlineLevel="1"/>
    <col min="46" max="46" width="10.25390625" style="0" customWidth="1" collapsed="1"/>
  </cols>
  <sheetData>
    <row r="1" spans="1:53" ht="13.5" customHeight="1">
      <c r="A1" s="94" t="s">
        <v>36</v>
      </c>
      <c r="B1" s="94"/>
      <c r="C1" s="94"/>
      <c r="D1" s="94"/>
      <c r="E1" s="94"/>
      <c r="F1" s="94"/>
      <c r="G1" s="94"/>
      <c r="H1" s="94"/>
      <c r="I1" s="94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6"/>
      <c r="AV1" s="6"/>
      <c r="AW1" s="6"/>
      <c r="AX1" s="6"/>
      <c r="AY1" s="6"/>
      <c r="AZ1" s="6"/>
      <c r="BA1" s="6"/>
    </row>
    <row r="2" spans="1:53" ht="12" customHeight="1">
      <c r="A2" s="26"/>
      <c r="B2" s="23"/>
      <c r="C2" s="26" t="s">
        <v>45</v>
      </c>
      <c r="D2" s="23"/>
      <c r="E2" s="23"/>
      <c r="F2" s="23"/>
      <c r="G2" s="23"/>
      <c r="H2" s="23"/>
      <c r="I2" s="23"/>
      <c r="J2" s="25"/>
      <c r="K2" s="25"/>
      <c r="L2" s="25"/>
      <c r="M2" s="25"/>
      <c r="N2" s="25"/>
      <c r="O2" s="25"/>
      <c r="P2" s="25"/>
      <c r="Q2" s="25"/>
      <c r="R2" s="22"/>
      <c r="S2" s="25"/>
      <c r="T2" s="25"/>
      <c r="U2" s="25" t="s">
        <v>41</v>
      </c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2"/>
      <c r="AL2" s="25"/>
      <c r="AM2" s="25"/>
      <c r="AN2" s="25"/>
      <c r="AO2" s="25"/>
      <c r="AP2" s="25"/>
      <c r="AQ2" s="25"/>
      <c r="AR2" s="25"/>
      <c r="AS2" s="25"/>
      <c r="AT2" s="25"/>
      <c r="AU2" s="6"/>
      <c r="AV2" s="6"/>
      <c r="AW2" s="6"/>
      <c r="AX2" s="6"/>
      <c r="AY2" s="6"/>
      <c r="AZ2" s="6"/>
      <c r="BA2" s="6"/>
    </row>
    <row r="3" spans="1:53" ht="14.25" customHeight="1">
      <c r="A3" s="24"/>
      <c r="B3" s="24"/>
      <c r="C3" s="24"/>
      <c r="D3" s="24"/>
      <c r="E3" s="24"/>
      <c r="F3" s="24"/>
      <c r="G3" s="24"/>
      <c r="H3" s="24"/>
      <c r="I3" s="24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6"/>
      <c r="AV3" s="6"/>
      <c r="AW3" s="6"/>
      <c r="AX3" s="6"/>
      <c r="AY3" s="6"/>
      <c r="AZ3" s="6"/>
      <c r="BA3" s="6"/>
    </row>
    <row r="4" spans="18:37" ht="12.75" customHeight="1" hidden="1">
      <c r="R4" s="6"/>
      <c r="AK4" s="6"/>
    </row>
    <row r="5" spans="1:51" ht="39.75" customHeight="1">
      <c r="A5" s="2" t="s">
        <v>2</v>
      </c>
      <c r="B5" s="86">
        <v>3000</v>
      </c>
      <c r="C5" s="87"/>
      <c r="D5" s="86">
        <v>2000</v>
      </c>
      <c r="E5" s="87"/>
      <c r="F5" s="86">
        <v>3000</v>
      </c>
      <c r="G5" s="87"/>
      <c r="H5" s="86">
        <v>3000</v>
      </c>
      <c r="I5" s="87"/>
      <c r="J5" s="86">
        <v>6000</v>
      </c>
      <c r="K5" s="87"/>
      <c r="L5" s="97">
        <v>6000</v>
      </c>
      <c r="M5" s="98"/>
      <c r="N5" s="97">
        <v>6000</v>
      </c>
      <c r="O5" s="98"/>
      <c r="P5" s="97">
        <v>6000</v>
      </c>
      <c r="Q5" s="98"/>
      <c r="R5" s="92" t="s">
        <v>31</v>
      </c>
      <c r="S5" s="86">
        <v>6000</v>
      </c>
      <c r="T5" s="87"/>
      <c r="U5" s="86">
        <v>3000</v>
      </c>
      <c r="V5" s="87"/>
      <c r="W5" s="86">
        <v>4000</v>
      </c>
      <c r="X5" s="87"/>
      <c r="Y5" s="86">
        <v>2000</v>
      </c>
      <c r="Z5" s="87"/>
      <c r="AA5" s="86">
        <v>2000</v>
      </c>
      <c r="AB5" s="87"/>
      <c r="AC5" s="86">
        <v>3000</v>
      </c>
      <c r="AD5" s="87"/>
      <c r="AE5" s="97">
        <v>6000</v>
      </c>
      <c r="AF5" s="98"/>
      <c r="AG5" s="97">
        <v>6000</v>
      </c>
      <c r="AH5" s="98"/>
      <c r="AI5" s="97">
        <v>6000</v>
      </c>
      <c r="AJ5" s="98"/>
      <c r="AK5" s="92" t="s">
        <v>31</v>
      </c>
      <c r="AL5" s="86">
        <v>0</v>
      </c>
      <c r="AM5" s="87"/>
      <c r="AN5" s="86">
        <v>0</v>
      </c>
      <c r="AO5" s="87"/>
      <c r="AP5" s="86">
        <v>0</v>
      </c>
      <c r="AQ5" s="87"/>
      <c r="AR5" s="86">
        <v>0</v>
      </c>
      <c r="AS5" s="87"/>
      <c r="AT5" s="6"/>
      <c r="AU5" s="6"/>
      <c r="AV5" s="6"/>
      <c r="AW5" s="6"/>
      <c r="AX5" s="6"/>
      <c r="AY5" s="6"/>
    </row>
    <row r="6" spans="1:51" ht="31.5" customHeight="1" thickBot="1">
      <c r="A6" s="1" t="s">
        <v>1</v>
      </c>
      <c r="B6" s="88">
        <v>1</v>
      </c>
      <c r="C6" s="89"/>
      <c r="D6" s="88">
        <v>5</v>
      </c>
      <c r="E6" s="89"/>
      <c r="F6" s="88">
        <v>7</v>
      </c>
      <c r="G6" s="89"/>
      <c r="H6" s="88">
        <v>9</v>
      </c>
      <c r="I6" s="89"/>
      <c r="J6" s="88">
        <v>19</v>
      </c>
      <c r="K6" s="89"/>
      <c r="L6" s="99">
        <v>23</v>
      </c>
      <c r="M6" s="100"/>
      <c r="N6" s="99">
        <v>25</v>
      </c>
      <c r="O6" s="100"/>
      <c r="P6" s="99">
        <v>27</v>
      </c>
      <c r="Q6" s="100"/>
      <c r="R6" s="93"/>
      <c r="S6" s="88">
        <v>4</v>
      </c>
      <c r="T6" s="89"/>
      <c r="U6" s="88">
        <v>6</v>
      </c>
      <c r="V6" s="89"/>
      <c r="W6" s="88">
        <v>8</v>
      </c>
      <c r="X6" s="89"/>
      <c r="Y6" s="88">
        <v>14</v>
      </c>
      <c r="Z6" s="89"/>
      <c r="AA6" s="88">
        <v>16</v>
      </c>
      <c r="AB6" s="89"/>
      <c r="AC6" s="88">
        <v>18</v>
      </c>
      <c r="AD6" s="89"/>
      <c r="AE6" s="95">
        <v>20</v>
      </c>
      <c r="AF6" s="96"/>
      <c r="AG6" s="95">
        <v>22</v>
      </c>
      <c r="AH6" s="96"/>
      <c r="AI6" s="95">
        <v>24</v>
      </c>
      <c r="AJ6" s="96"/>
      <c r="AK6" s="93"/>
      <c r="AL6" s="88" t="s">
        <v>29</v>
      </c>
      <c r="AM6" s="89"/>
      <c r="AN6" s="88" t="s">
        <v>29</v>
      </c>
      <c r="AO6" s="89"/>
      <c r="AP6" s="88" t="s">
        <v>29</v>
      </c>
      <c r="AQ6" s="89"/>
      <c r="AR6" s="88" t="s">
        <v>29</v>
      </c>
      <c r="AS6" s="89"/>
      <c r="AT6" s="7" t="s">
        <v>31</v>
      </c>
      <c r="AU6" s="6"/>
      <c r="AV6" s="6"/>
      <c r="AW6" s="6"/>
      <c r="AX6" s="6"/>
      <c r="AY6" s="6"/>
    </row>
    <row r="7" spans="1:51" ht="69.75" customHeight="1" thickBot="1" thickTop="1">
      <c r="A7" s="1" t="s">
        <v>0</v>
      </c>
      <c r="B7" s="3" t="s">
        <v>3</v>
      </c>
      <c r="C7" s="4" t="s">
        <v>4</v>
      </c>
      <c r="D7" s="3" t="s">
        <v>3</v>
      </c>
      <c r="E7" s="4" t="s">
        <v>4</v>
      </c>
      <c r="F7" s="3"/>
      <c r="G7" s="4" t="s">
        <v>4</v>
      </c>
      <c r="H7" s="3" t="s">
        <v>3</v>
      </c>
      <c r="I7" s="4" t="s">
        <v>4</v>
      </c>
      <c r="J7" s="3" t="s">
        <v>3</v>
      </c>
      <c r="K7" s="57" t="s">
        <v>4</v>
      </c>
      <c r="L7" s="3" t="s">
        <v>3</v>
      </c>
      <c r="M7" s="57" t="s">
        <v>4</v>
      </c>
      <c r="N7" s="3" t="s">
        <v>3</v>
      </c>
      <c r="O7" s="57" t="s">
        <v>4</v>
      </c>
      <c r="P7" s="3" t="s">
        <v>3</v>
      </c>
      <c r="Q7" s="76" t="s">
        <v>4</v>
      </c>
      <c r="R7" s="57" t="s">
        <v>4</v>
      </c>
      <c r="S7" s="3" t="s">
        <v>3</v>
      </c>
      <c r="T7" s="4" t="s">
        <v>4</v>
      </c>
      <c r="U7" s="3" t="s">
        <v>3</v>
      </c>
      <c r="V7" s="4" t="s">
        <v>4</v>
      </c>
      <c r="W7" s="3" t="s">
        <v>3</v>
      </c>
      <c r="X7" s="4" t="s">
        <v>4</v>
      </c>
      <c r="Y7" s="3" t="s">
        <v>3</v>
      </c>
      <c r="Z7" s="4" t="s">
        <v>4</v>
      </c>
      <c r="AA7" s="3" t="s">
        <v>3</v>
      </c>
      <c r="AB7" s="4" t="s">
        <v>4</v>
      </c>
      <c r="AC7" s="3" t="s">
        <v>3</v>
      </c>
      <c r="AD7" s="57" t="s">
        <v>4</v>
      </c>
      <c r="AE7" s="3" t="s">
        <v>3</v>
      </c>
      <c r="AF7" s="4" t="s">
        <v>4</v>
      </c>
      <c r="AG7" s="3" t="s">
        <v>3</v>
      </c>
      <c r="AH7" s="4" t="s">
        <v>4</v>
      </c>
      <c r="AI7" s="3" t="s">
        <v>3</v>
      </c>
      <c r="AJ7" s="4" t="s">
        <v>4</v>
      </c>
      <c r="AK7" s="4" t="s">
        <v>4</v>
      </c>
      <c r="AL7" s="3" t="s">
        <v>3</v>
      </c>
      <c r="AM7" s="4" t="s">
        <v>4</v>
      </c>
      <c r="AN7" s="3" t="s">
        <v>3</v>
      </c>
      <c r="AO7" s="4" t="s">
        <v>4</v>
      </c>
      <c r="AP7" s="3" t="s">
        <v>3</v>
      </c>
      <c r="AQ7" s="4" t="s">
        <v>4</v>
      </c>
      <c r="AR7" s="3" t="s">
        <v>3</v>
      </c>
      <c r="AS7" s="4" t="s">
        <v>4</v>
      </c>
      <c r="AT7" s="20">
        <f>SUM(AT8:AT32)</f>
        <v>106546.00000000071</v>
      </c>
      <c r="AU7" s="6"/>
      <c r="AV7" s="6"/>
      <c r="AW7" s="6"/>
      <c r="AX7" s="6"/>
      <c r="AY7" s="6"/>
    </row>
    <row r="8" spans="1:46" ht="13.5" thickTop="1">
      <c r="A8" s="5" t="s">
        <v>5</v>
      </c>
      <c r="B8" s="84">
        <v>183.099</v>
      </c>
      <c r="C8" s="9"/>
      <c r="D8" s="30">
        <v>50.28</v>
      </c>
      <c r="E8" s="9">
        <v>0</v>
      </c>
      <c r="F8" s="30">
        <v>107.282</v>
      </c>
      <c r="G8" s="9">
        <v>0</v>
      </c>
      <c r="H8" s="30">
        <v>1009.57</v>
      </c>
      <c r="I8" s="12"/>
      <c r="J8" s="8">
        <v>269.028</v>
      </c>
      <c r="K8" s="58">
        <v>0</v>
      </c>
      <c r="L8" s="47">
        <v>996.6</v>
      </c>
      <c r="M8" s="70"/>
      <c r="N8" s="47">
        <v>309.59</v>
      </c>
      <c r="O8" s="70"/>
      <c r="P8" s="47">
        <v>287.17</v>
      </c>
      <c r="Q8" s="72"/>
      <c r="R8" s="75">
        <f>C8+E8+G8+I8+K8</f>
        <v>0</v>
      </c>
      <c r="S8" s="30">
        <v>331.643</v>
      </c>
      <c r="T8" s="9">
        <v>0</v>
      </c>
      <c r="U8" s="30">
        <v>1532.24</v>
      </c>
      <c r="V8" s="9">
        <v>0</v>
      </c>
      <c r="W8" s="30">
        <v>15.78</v>
      </c>
      <c r="X8" s="9">
        <v>0</v>
      </c>
      <c r="Y8" s="30">
        <v>632.555</v>
      </c>
      <c r="Z8" s="9">
        <v>0</v>
      </c>
      <c r="AA8" s="30">
        <v>90.07</v>
      </c>
      <c r="AB8" s="9">
        <v>0</v>
      </c>
      <c r="AC8" s="30">
        <v>375.175</v>
      </c>
      <c r="AD8" s="58">
        <v>0</v>
      </c>
      <c r="AE8" s="30">
        <v>1247.31</v>
      </c>
      <c r="AF8" s="70"/>
      <c r="AG8" s="8">
        <v>456.98</v>
      </c>
      <c r="AH8" s="70"/>
      <c r="AI8" s="47">
        <v>69.63</v>
      </c>
      <c r="AJ8" s="72"/>
      <c r="AK8" s="75">
        <f>T8+V8+X8+Z8+AB8+AD8</f>
        <v>0</v>
      </c>
      <c r="AL8" s="8"/>
      <c r="AM8" s="9">
        <v>0</v>
      </c>
      <c r="AN8" s="8"/>
      <c r="AO8" s="9">
        <v>0</v>
      </c>
      <c r="AP8" s="8"/>
      <c r="AQ8" s="9">
        <v>0</v>
      </c>
      <c r="AR8" s="8"/>
      <c r="AS8" s="9">
        <v>0</v>
      </c>
      <c r="AT8" s="10">
        <f>SUM(C8+E8+G8+I8+K8+T8+V8+X8+Z8+AB8+AD8+AM8+AO8+AQ8+AS8)</f>
        <v>0</v>
      </c>
    </row>
    <row r="9" spans="1:46" ht="12.75">
      <c r="A9" s="5" t="s">
        <v>6</v>
      </c>
      <c r="B9" s="47">
        <v>183.184</v>
      </c>
      <c r="C9" s="12">
        <f aca="true" t="shared" si="0" ref="C9:E24">(B9-B8)*B$5</f>
        <v>255.00000000002387</v>
      </c>
      <c r="D9" s="47">
        <v>50.302</v>
      </c>
      <c r="E9" s="12">
        <f t="shared" si="0"/>
        <v>43.99999999999693</v>
      </c>
      <c r="F9" s="47">
        <v>107.327</v>
      </c>
      <c r="G9" s="12">
        <f aca="true" t="shared" si="1" ref="G9:G29">(F9-F8)*F$5</f>
        <v>135.00000000000512</v>
      </c>
      <c r="H9" s="30">
        <v>1009.65</v>
      </c>
      <c r="I9" s="12">
        <f aca="true" t="shared" si="2" ref="I9:I30">(H9-H8)*H$5</f>
        <v>239.99999999978172</v>
      </c>
      <c r="J9" s="30">
        <v>269.22</v>
      </c>
      <c r="K9" s="67">
        <f aca="true" t="shared" si="3" ref="K9:O30">(J9-J8)*J$5</f>
        <v>1152.0000000000437</v>
      </c>
      <c r="L9" s="47">
        <v>996.63</v>
      </c>
      <c r="M9" s="70">
        <f t="shared" si="3"/>
        <v>179.9999999998363</v>
      </c>
      <c r="N9" s="47">
        <v>309.6</v>
      </c>
      <c r="O9" s="67">
        <f t="shared" si="3"/>
        <v>60.00000000028649</v>
      </c>
      <c r="P9" s="47">
        <v>287.18</v>
      </c>
      <c r="Q9" s="67">
        <f aca="true" t="shared" si="4" ref="Q9:Q30">(P9-P8)*P$5</f>
        <v>59.99999999994543</v>
      </c>
      <c r="R9" s="74">
        <f>C9+E9+G9+I9+K9+M9+O9</f>
        <v>2065.999999999974</v>
      </c>
      <c r="S9" s="47">
        <v>331.799</v>
      </c>
      <c r="T9" s="12">
        <f aca="true" t="shared" si="5" ref="T9:T30">(S9-S8)*S$5</f>
        <v>936.0000000000355</v>
      </c>
      <c r="U9" s="30">
        <v>1532.24</v>
      </c>
      <c r="V9" s="12">
        <f aca="true" t="shared" si="6" ref="V9:V30">(U9-U8)*U$5</f>
        <v>0</v>
      </c>
      <c r="W9" s="47">
        <v>15.791</v>
      </c>
      <c r="X9" s="12">
        <f aca="true" t="shared" si="7" ref="X9:X30">(W9-W8)*W$5</f>
        <v>44.000000000004036</v>
      </c>
      <c r="Y9" s="47">
        <v>632.919</v>
      </c>
      <c r="Z9" s="12">
        <f aca="true" t="shared" si="8" ref="Z9:Z30">(Y9-Y8)*Y$5</f>
        <v>728.0000000000655</v>
      </c>
      <c r="AA9" s="47">
        <v>90.109</v>
      </c>
      <c r="AB9" s="12">
        <f aca="true" t="shared" si="9" ref="AB9:AB30">(AA9-AA8)*AA$5</f>
        <v>78.00000000000296</v>
      </c>
      <c r="AC9" s="47">
        <v>375.392</v>
      </c>
      <c r="AD9" s="67">
        <f aca="true" t="shared" si="10" ref="AD9:AH30">(AC9-AC8)*AC$5</f>
        <v>650.9999999999536</v>
      </c>
      <c r="AE9" s="30">
        <v>1247.31</v>
      </c>
      <c r="AF9" s="67">
        <f t="shared" si="10"/>
        <v>0</v>
      </c>
      <c r="AG9" s="8">
        <v>456.98</v>
      </c>
      <c r="AH9" s="67">
        <f t="shared" si="10"/>
        <v>0</v>
      </c>
      <c r="AI9" s="47">
        <v>69.63</v>
      </c>
      <c r="AJ9" s="67">
        <f aca="true" t="shared" si="11" ref="AJ9:AJ30">(AI9-AI8)*AI$5</f>
        <v>0</v>
      </c>
      <c r="AK9" s="73">
        <f>T9+V9+X9+Z9+AB9+AD9+AF9+AH9</f>
        <v>2437.000000000062</v>
      </c>
      <c r="AL9" s="11"/>
      <c r="AM9" s="12">
        <f aca="true" t="shared" si="12" ref="AM9:AM30">(AL9-AL8)*AL$5</f>
        <v>0</v>
      </c>
      <c r="AN9" s="11"/>
      <c r="AO9" s="12">
        <f aca="true" t="shared" si="13" ref="AO9:AO30">(AN9-AN8)*AN$5</f>
        <v>0</v>
      </c>
      <c r="AP9" s="11"/>
      <c r="AQ9" s="12">
        <f aca="true" t="shared" si="14" ref="AQ9:AQ30">(AP9-AP8)*AP$5</f>
        <v>0</v>
      </c>
      <c r="AR9" s="11"/>
      <c r="AS9" s="12">
        <f aca="true" t="shared" si="15" ref="AS9:AS30">(AR9-AR8)*AR$5</f>
        <v>0</v>
      </c>
      <c r="AT9" s="13">
        <f>SUM(C9+E9+G9+I9+K9+T9+V9+X9+Z9+AB9+AD9+AM9+AO9+AQ9+AS9+M9+O9+AF9+AH9)</f>
        <v>4503.0000000000355</v>
      </c>
    </row>
    <row r="10" spans="1:46" ht="12.75">
      <c r="A10" s="5" t="s">
        <v>7</v>
      </c>
      <c r="B10" s="84">
        <v>183.231</v>
      </c>
      <c r="C10" s="12">
        <f t="shared" si="0"/>
        <v>140.99999999999113</v>
      </c>
      <c r="D10" s="47">
        <v>50.317</v>
      </c>
      <c r="E10" s="12">
        <f t="shared" si="0"/>
        <v>30.000000000001137</v>
      </c>
      <c r="F10" s="47">
        <v>107.355</v>
      </c>
      <c r="G10" s="12">
        <f t="shared" si="1"/>
        <v>84.0000000000174</v>
      </c>
      <c r="H10" s="30">
        <v>1009.71</v>
      </c>
      <c r="I10" s="12">
        <f t="shared" si="2"/>
        <v>180.00000000017735</v>
      </c>
      <c r="J10" s="30">
        <v>269.323</v>
      </c>
      <c r="K10" s="67">
        <f t="shared" si="3"/>
        <v>617.9999999997108</v>
      </c>
      <c r="L10" s="47">
        <v>996.64</v>
      </c>
      <c r="M10" s="70">
        <f t="shared" si="3"/>
        <v>59.99999999994543</v>
      </c>
      <c r="N10" s="47">
        <v>309.62</v>
      </c>
      <c r="O10" s="67">
        <f t="shared" si="3"/>
        <v>119.99999999989086</v>
      </c>
      <c r="P10" s="47">
        <v>287.18</v>
      </c>
      <c r="Q10" s="67">
        <f t="shared" si="4"/>
        <v>0</v>
      </c>
      <c r="R10" s="74">
        <f aca="true" t="shared" si="16" ref="R10:R32">C10+E10+G10+I10+K10+M10+O10</f>
        <v>1232.999999999734</v>
      </c>
      <c r="S10" s="47">
        <v>331.888</v>
      </c>
      <c r="T10" s="12">
        <f t="shared" si="5"/>
        <v>533.9999999999918</v>
      </c>
      <c r="U10" s="30">
        <v>1532.24</v>
      </c>
      <c r="V10" s="12">
        <f t="shared" si="6"/>
        <v>0</v>
      </c>
      <c r="W10" s="47">
        <v>15.799</v>
      </c>
      <c r="X10" s="12">
        <f t="shared" si="7"/>
        <v>31.999999999996476</v>
      </c>
      <c r="Y10" s="47">
        <v>633.13</v>
      </c>
      <c r="Z10" s="12">
        <f t="shared" si="8"/>
        <v>422.00000000002547</v>
      </c>
      <c r="AA10" s="47">
        <v>90.131</v>
      </c>
      <c r="AB10" s="12">
        <f t="shared" si="9"/>
        <v>44.00000000001114</v>
      </c>
      <c r="AC10" s="47">
        <v>375.521</v>
      </c>
      <c r="AD10" s="67">
        <f t="shared" si="10"/>
        <v>387.0000000000573</v>
      </c>
      <c r="AE10" s="30">
        <v>1247.31</v>
      </c>
      <c r="AF10" s="67">
        <f t="shared" si="10"/>
        <v>0</v>
      </c>
      <c r="AG10" s="8">
        <v>456.98</v>
      </c>
      <c r="AH10" s="67">
        <f t="shared" si="10"/>
        <v>0</v>
      </c>
      <c r="AI10" s="47">
        <v>69.63</v>
      </c>
      <c r="AJ10" s="67">
        <f t="shared" si="11"/>
        <v>0</v>
      </c>
      <c r="AK10" s="73">
        <f aca="true" t="shared" si="17" ref="AK10:AK32">T10+V10+X10+Z10+AB10+AD10+AF10+AH10</f>
        <v>1419.0000000000823</v>
      </c>
      <c r="AL10" s="11"/>
      <c r="AM10" s="12">
        <f t="shared" si="12"/>
        <v>0</v>
      </c>
      <c r="AN10" s="11"/>
      <c r="AO10" s="12">
        <f t="shared" si="13"/>
        <v>0</v>
      </c>
      <c r="AP10" s="11"/>
      <c r="AQ10" s="12">
        <f t="shared" si="14"/>
        <v>0</v>
      </c>
      <c r="AR10" s="11"/>
      <c r="AS10" s="12">
        <f t="shared" si="15"/>
        <v>0</v>
      </c>
      <c r="AT10" s="13">
        <f aca="true" t="shared" si="18" ref="AT10:AT32">SUM(C10+E10+G10+I10+K10+T10+V10+X10+Z10+AB10+AD10+AM10+AO10+AQ10+AS10+M10+O10+AF10+AH10)</f>
        <v>2651.9999999998163</v>
      </c>
    </row>
    <row r="11" spans="1:46" ht="12.75">
      <c r="A11" s="5" t="s">
        <v>8</v>
      </c>
      <c r="B11" s="84">
        <v>183.278</v>
      </c>
      <c r="C11" s="12">
        <f t="shared" si="0"/>
        <v>140.99999999999113</v>
      </c>
      <c r="D11" s="47">
        <v>50.334</v>
      </c>
      <c r="E11" s="12">
        <f t="shared" si="0"/>
        <v>34.000000000006025</v>
      </c>
      <c r="F11" s="47">
        <v>107.385</v>
      </c>
      <c r="G11" s="12">
        <f t="shared" si="1"/>
        <v>90.00000000000341</v>
      </c>
      <c r="H11" s="30">
        <v>1009.77</v>
      </c>
      <c r="I11" s="12">
        <f t="shared" si="2"/>
        <v>179.9999999998363</v>
      </c>
      <c r="J11" s="30">
        <v>269.425</v>
      </c>
      <c r="K11" s="67">
        <f t="shared" si="3"/>
        <v>612.0000000001937</v>
      </c>
      <c r="L11" s="47">
        <v>996.66</v>
      </c>
      <c r="M11" s="70">
        <f t="shared" si="3"/>
        <v>119.99999999989086</v>
      </c>
      <c r="N11" s="47">
        <v>309.63</v>
      </c>
      <c r="O11" s="67">
        <f t="shared" si="3"/>
        <v>59.99999999994543</v>
      </c>
      <c r="P11" s="47">
        <v>287.19</v>
      </c>
      <c r="Q11" s="67">
        <f t="shared" si="4"/>
        <v>59.99999999994543</v>
      </c>
      <c r="R11" s="74">
        <f t="shared" si="16"/>
        <v>1236.9999999998668</v>
      </c>
      <c r="S11" s="47">
        <v>331.978</v>
      </c>
      <c r="T11" s="12">
        <f t="shared" si="5"/>
        <v>540.000000000191</v>
      </c>
      <c r="U11" s="30">
        <v>1532.24</v>
      </c>
      <c r="V11" s="12">
        <f t="shared" si="6"/>
        <v>0</v>
      </c>
      <c r="W11" s="47">
        <v>15.808</v>
      </c>
      <c r="X11" s="12">
        <f t="shared" si="7"/>
        <v>36.000000000001364</v>
      </c>
      <c r="Y11" s="47">
        <v>633.342</v>
      </c>
      <c r="Z11" s="12">
        <f t="shared" si="8"/>
        <v>423.9999999999782</v>
      </c>
      <c r="AA11" s="47">
        <v>90.155</v>
      </c>
      <c r="AB11" s="12">
        <f t="shared" si="9"/>
        <v>48.00000000000182</v>
      </c>
      <c r="AC11" s="47">
        <v>375.651</v>
      </c>
      <c r="AD11" s="67">
        <f t="shared" si="10"/>
        <v>389.99999999998636</v>
      </c>
      <c r="AE11" s="30">
        <v>1247.31</v>
      </c>
      <c r="AF11" s="67">
        <f t="shared" si="10"/>
        <v>0</v>
      </c>
      <c r="AG11" s="8">
        <v>456.98</v>
      </c>
      <c r="AH11" s="67">
        <f t="shared" si="10"/>
        <v>0</v>
      </c>
      <c r="AI11" s="47">
        <v>69.63</v>
      </c>
      <c r="AJ11" s="67">
        <f t="shared" si="11"/>
        <v>0</v>
      </c>
      <c r="AK11" s="73">
        <f t="shared" si="17"/>
        <v>1438.0000000001587</v>
      </c>
      <c r="AL11" s="11"/>
      <c r="AM11" s="12">
        <f t="shared" si="12"/>
        <v>0</v>
      </c>
      <c r="AN11" s="11"/>
      <c r="AO11" s="12">
        <f t="shared" si="13"/>
        <v>0</v>
      </c>
      <c r="AP11" s="11"/>
      <c r="AQ11" s="12">
        <f t="shared" si="14"/>
        <v>0</v>
      </c>
      <c r="AR11" s="11"/>
      <c r="AS11" s="12">
        <f t="shared" si="15"/>
        <v>0</v>
      </c>
      <c r="AT11" s="13">
        <f t="shared" si="18"/>
        <v>2675.0000000000255</v>
      </c>
    </row>
    <row r="12" spans="1:46" ht="12.75">
      <c r="A12" s="5" t="s">
        <v>9</v>
      </c>
      <c r="B12" s="84">
        <v>183.318</v>
      </c>
      <c r="C12" s="12">
        <f t="shared" si="0"/>
        <v>120.00000000006139</v>
      </c>
      <c r="D12" s="47">
        <v>50.349</v>
      </c>
      <c r="E12" s="12">
        <f t="shared" si="0"/>
        <v>29.999999999986926</v>
      </c>
      <c r="F12" s="47">
        <v>107.412</v>
      </c>
      <c r="G12" s="12">
        <f t="shared" si="1"/>
        <v>81.00000000000307</v>
      </c>
      <c r="H12" s="30">
        <v>1009.82</v>
      </c>
      <c r="I12" s="12">
        <f t="shared" si="2"/>
        <v>150.00000000020464</v>
      </c>
      <c r="J12" s="30">
        <v>269.515</v>
      </c>
      <c r="K12" s="67">
        <f t="shared" si="3"/>
        <v>539.9999999998499</v>
      </c>
      <c r="L12" s="47">
        <v>996.68</v>
      </c>
      <c r="M12" s="70">
        <f t="shared" si="3"/>
        <v>119.99999999989086</v>
      </c>
      <c r="N12" s="47">
        <v>309.64</v>
      </c>
      <c r="O12" s="67">
        <f t="shared" si="3"/>
        <v>59.99999999994543</v>
      </c>
      <c r="P12" s="47">
        <v>287.2</v>
      </c>
      <c r="Q12" s="67">
        <f t="shared" si="4"/>
        <v>59.99999999994543</v>
      </c>
      <c r="R12" s="74">
        <f t="shared" si="16"/>
        <v>1100.9999999999422</v>
      </c>
      <c r="S12" s="47">
        <v>332.055</v>
      </c>
      <c r="T12" s="12">
        <f t="shared" si="5"/>
        <v>461.9999999999891</v>
      </c>
      <c r="U12" s="30">
        <v>1532.24</v>
      </c>
      <c r="V12" s="12">
        <f t="shared" si="6"/>
        <v>0</v>
      </c>
      <c r="W12" s="47">
        <v>15.816</v>
      </c>
      <c r="X12" s="12">
        <f t="shared" si="7"/>
        <v>32.00000000000358</v>
      </c>
      <c r="Y12" s="47">
        <v>633.528</v>
      </c>
      <c r="Z12" s="12">
        <f t="shared" si="8"/>
        <v>372.00000000007094</v>
      </c>
      <c r="AA12" s="47">
        <v>90.177</v>
      </c>
      <c r="AB12" s="12">
        <f t="shared" si="9"/>
        <v>44.00000000001114</v>
      </c>
      <c r="AC12" s="47">
        <v>375.77</v>
      </c>
      <c r="AD12" s="67">
        <f t="shared" si="10"/>
        <v>356.99999999991405</v>
      </c>
      <c r="AE12" s="30">
        <v>1247.31</v>
      </c>
      <c r="AF12" s="67">
        <f t="shared" si="10"/>
        <v>0</v>
      </c>
      <c r="AG12" s="8">
        <v>456.98</v>
      </c>
      <c r="AH12" s="67">
        <f t="shared" si="10"/>
        <v>0</v>
      </c>
      <c r="AI12" s="47">
        <v>69.63</v>
      </c>
      <c r="AJ12" s="67">
        <f t="shared" si="11"/>
        <v>0</v>
      </c>
      <c r="AK12" s="73">
        <f t="shared" si="17"/>
        <v>1266.9999999999889</v>
      </c>
      <c r="AL12" s="11"/>
      <c r="AM12" s="12">
        <f t="shared" si="12"/>
        <v>0</v>
      </c>
      <c r="AN12" s="11"/>
      <c r="AO12" s="12">
        <f t="shared" si="13"/>
        <v>0</v>
      </c>
      <c r="AP12" s="11"/>
      <c r="AQ12" s="12">
        <f t="shared" si="14"/>
        <v>0</v>
      </c>
      <c r="AR12" s="11"/>
      <c r="AS12" s="12">
        <f t="shared" si="15"/>
        <v>0</v>
      </c>
      <c r="AT12" s="13">
        <f t="shared" si="18"/>
        <v>2367.999999999931</v>
      </c>
    </row>
    <row r="13" spans="1:46" ht="12.75">
      <c r="A13" s="5" t="s">
        <v>10</v>
      </c>
      <c r="B13" s="84">
        <v>183.356</v>
      </c>
      <c r="C13" s="12">
        <f t="shared" si="0"/>
        <v>113.99999999994748</v>
      </c>
      <c r="D13" s="47">
        <v>50.363</v>
      </c>
      <c r="E13" s="12">
        <f t="shared" si="0"/>
        <v>28.000000000005798</v>
      </c>
      <c r="F13" s="47">
        <v>107.438</v>
      </c>
      <c r="G13" s="12">
        <f t="shared" si="1"/>
        <v>77.99999999998875</v>
      </c>
      <c r="H13" s="30">
        <v>1009.87</v>
      </c>
      <c r="I13" s="12">
        <f t="shared" si="2"/>
        <v>149.99999999986358</v>
      </c>
      <c r="J13" s="30">
        <v>269.6</v>
      </c>
      <c r="K13" s="67">
        <f t="shared" si="3"/>
        <v>510.0000000002183</v>
      </c>
      <c r="L13" s="47">
        <v>996.69</v>
      </c>
      <c r="M13" s="70">
        <f t="shared" si="3"/>
        <v>60.00000000062755</v>
      </c>
      <c r="N13" s="47">
        <v>309.66</v>
      </c>
      <c r="O13" s="67">
        <f t="shared" si="3"/>
        <v>120.00000000023192</v>
      </c>
      <c r="P13" s="47">
        <v>287.2</v>
      </c>
      <c r="Q13" s="67">
        <f t="shared" si="4"/>
        <v>0</v>
      </c>
      <c r="R13" s="74">
        <f t="shared" si="16"/>
        <v>1060.0000000008833</v>
      </c>
      <c r="S13" s="47">
        <v>332.131</v>
      </c>
      <c r="T13" s="12">
        <f t="shared" si="5"/>
        <v>455.9999999997899</v>
      </c>
      <c r="U13" s="30">
        <v>1532.24</v>
      </c>
      <c r="V13" s="12">
        <f t="shared" si="6"/>
        <v>0</v>
      </c>
      <c r="W13" s="47">
        <v>15.824</v>
      </c>
      <c r="X13" s="12">
        <f t="shared" si="7"/>
        <v>31.999999999996476</v>
      </c>
      <c r="Y13" s="47">
        <v>633.7</v>
      </c>
      <c r="Z13" s="12">
        <f t="shared" si="8"/>
        <v>344.00000000005093</v>
      </c>
      <c r="AA13" s="47">
        <v>90.199</v>
      </c>
      <c r="AB13" s="12">
        <f t="shared" si="9"/>
        <v>43.99999999998272</v>
      </c>
      <c r="AC13" s="47">
        <v>375.89</v>
      </c>
      <c r="AD13" s="67">
        <f t="shared" si="10"/>
        <v>360.00000000001364</v>
      </c>
      <c r="AE13" s="30">
        <v>1247.31</v>
      </c>
      <c r="AF13" s="67">
        <f t="shared" si="10"/>
        <v>0</v>
      </c>
      <c r="AG13" s="8">
        <v>456.98</v>
      </c>
      <c r="AH13" s="67">
        <f t="shared" si="10"/>
        <v>0</v>
      </c>
      <c r="AI13" s="47">
        <v>69.63</v>
      </c>
      <c r="AJ13" s="67">
        <f t="shared" si="11"/>
        <v>0</v>
      </c>
      <c r="AK13" s="73">
        <f t="shared" si="17"/>
        <v>1235.9999999998336</v>
      </c>
      <c r="AL13" s="11"/>
      <c r="AM13" s="12">
        <f t="shared" si="12"/>
        <v>0</v>
      </c>
      <c r="AN13" s="11"/>
      <c r="AO13" s="12">
        <f t="shared" si="13"/>
        <v>0</v>
      </c>
      <c r="AP13" s="11"/>
      <c r="AQ13" s="12">
        <f t="shared" si="14"/>
        <v>0</v>
      </c>
      <c r="AR13" s="11"/>
      <c r="AS13" s="12">
        <f t="shared" si="15"/>
        <v>0</v>
      </c>
      <c r="AT13" s="13">
        <f t="shared" si="18"/>
        <v>2296.000000000717</v>
      </c>
    </row>
    <row r="14" spans="1:46" ht="12.75">
      <c r="A14" s="5" t="s">
        <v>11</v>
      </c>
      <c r="B14" s="84">
        <v>183.395</v>
      </c>
      <c r="C14" s="12">
        <f t="shared" si="0"/>
        <v>117.00000000004707</v>
      </c>
      <c r="D14" s="47">
        <v>50.379</v>
      </c>
      <c r="E14" s="12">
        <f t="shared" si="0"/>
        <v>31.999999999996476</v>
      </c>
      <c r="F14" s="47">
        <v>107.465</v>
      </c>
      <c r="G14" s="12">
        <f t="shared" si="1"/>
        <v>81.00000000000307</v>
      </c>
      <c r="H14" s="30">
        <v>1009.92</v>
      </c>
      <c r="I14" s="12">
        <f t="shared" si="2"/>
        <v>149.99999999986358</v>
      </c>
      <c r="J14" s="30">
        <v>269.7</v>
      </c>
      <c r="K14" s="67">
        <f t="shared" si="3"/>
        <v>599.9999999997954</v>
      </c>
      <c r="L14" s="47">
        <v>996.71</v>
      </c>
      <c r="M14" s="70">
        <f t="shared" si="3"/>
        <v>119.99999999989086</v>
      </c>
      <c r="N14" s="47">
        <v>309.67</v>
      </c>
      <c r="O14" s="67">
        <f t="shared" si="3"/>
        <v>59.99999999994543</v>
      </c>
      <c r="P14" s="47">
        <v>287.21</v>
      </c>
      <c r="Q14" s="67">
        <f t="shared" si="4"/>
        <v>59.99999999994543</v>
      </c>
      <c r="R14" s="74">
        <f t="shared" si="16"/>
        <v>1159.9999999995418</v>
      </c>
      <c r="S14" s="47">
        <v>332.215</v>
      </c>
      <c r="T14" s="12">
        <f t="shared" si="5"/>
        <v>504.0000000000191</v>
      </c>
      <c r="U14" s="30">
        <v>1532.24</v>
      </c>
      <c r="V14" s="12">
        <f t="shared" si="6"/>
        <v>0</v>
      </c>
      <c r="W14" s="47">
        <v>15.833</v>
      </c>
      <c r="X14" s="12">
        <f t="shared" si="7"/>
        <v>36.000000000001364</v>
      </c>
      <c r="Y14" s="47">
        <v>633.9</v>
      </c>
      <c r="Z14" s="12">
        <f t="shared" si="8"/>
        <v>399.9999999998636</v>
      </c>
      <c r="AA14" s="47">
        <v>90.23</v>
      </c>
      <c r="AB14" s="12">
        <f t="shared" si="9"/>
        <v>62.00000000001182</v>
      </c>
      <c r="AC14" s="47">
        <v>376.039</v>
      </c>
      <c r="AD14" s="67">
        <f t="shared" si="10"/>
        <v>447.00000000000273</v>
      </c>
      <c r="AE14" s="30">
        <v>1247.31</v>
      </c>
      <c r="AF14" s="67">
        <f t="shared" si="10"/>
        <v>0</v>
      </c>
      <c r="AG14" s="8">
        <v>456.98</v>
      </c>
      <c r="AH14" s="67">
        <f t="shared" si="10"/>
        <v>0</v>
      </c>
      <c r="AI14" s="47">
        <v>69.63</v>
      </c>
      <c r="AJ14" s="67">
        <f t="shared" si="11"/>
        <v>0</v>
      </c>
      <c r="AK14" s="73">
        <f t="shared" si="17"/>
        <v>1448.9999999998986</v>
      </c>
      <c r="AL14" s="11"/>
      <c r="AM14" s="12">
        <f t="shared" si="12"/>
        <v>0</v>
      </c>
      <c r="AN14" s="11"/>
      <c r="AO14" s="12">
        <f t="shared" si="13"/>
        <v>0</v>
      </c>
      <c r="AP14" s="11"/>
      <c r="AQ14" s="12">
        <f t="shared" si="14"/>
        <v>0</v>
      </c>
      <c r="AR14" s="11"/>
      <c r="AS14" s="12">
        <f t="shared" si="15"/>
        <v>0</v>
      </c>
      <c r="AT14" s="13">
        <f t="shared" si="18"/>
        <v>2608.9999999994407</v>
      </c>
    </row>
    <row r="15" spans="1:46" ht="12.75">
      <c r="A15" s="5" t="s">
        <v>12</v>
      </c>
      <c r="B15" s="84">
        <v>183.447</v>
      </c>
      <c r="C15" s="12">
        <f t="shared" si="0"/>
        <v>155.9999999999775</v>
      </c>
      <c r="D15" s="47">
        <v>50.397</v>
      </c>
      <c r="E15" s="12">
        <f t="shared" si="0"/>
        <v>36.000000000001364</v>
      </c>
      <c r="F15" s="47">
        <v>107.495</v>
      </c>
      <c r="G15" s="12">
        <f t="shared" si="1"/>
        <v>90.00000000000341</v>
      </c>
      <c r="H15" s="30">
        <v>1009.97</v>
      </c>
      <c r="I15" s="12">
        <f t="shared" si="2"/>
        <v>150.00000000020464</v>
      </c>
      <c r="J15" s="30">
        <v>269.828</v>
      </c>
      <c r="K15" s="67">
        <f t="shared" si="3"/>
        <v>767.9999999999154</v>
      </c>
      <c r="L15" s="47">
        <v>996.73</v>
      </c>
      <c r="M15" s="70">
        <f t="shared" si="3"/>
        <v>119.99999999989086</v>
      </c>
      <c r="N15" s="47">
        <v>309.68</v>
      </c>
      <c r="O15" s="67">
        <f t="shared" si="3"/>
        <v>59.99999999994543</v>
      </c>
      <c r="P15" s="47">
        <v>287.22</v>
      </c>
      <c r="Q15" s="67">
        <f t="shared" si="4"/>
        <v>60.00000000028649</v>
      </c>
      <c r="R15" s="74">
        <f t="shared" si="16"/>
        <v>1379.9999999999386</v>
      </c>
      <c r="S15" s="47">
        <v>332.32</v>
      </c>
      <c r="T15" s="12">
        <f t="shared" si="5"/>
        <v>630.0000000001091</v>
      </c>
      <c r="U15" s="30">
        <v>1532.24</v>
      </c>
      <c r="V15" s="12">
        <f t="shared" si="6"/>
        <v>0</v>
      </c>
      <c r="W15" s="47">
        <v>15.841</v>
      </c>
      <c r="X15" s="12">
        <f t="shared" si="7"/>
        <v>31.999999999996476</v>
      </c>
      <c r="Y15" s="47">
        <v>634.16</v>
      </c>
      <c r="Z15" s="12">
        <f t="shared" si="8"/>
        <v>519.9999999999818</v>
      </c>
      <c r="AA15" s="47">
        <v>90.262</v>
      </c>
      <c r="AB15" s="12">
        <f t="shared" si="9"/>
        <v>63.99999999999295</v>
      </c>
      <c r="AC15" s="47">
        <v>376.215</v>
      </c>
      <c r="AD15" s="67">
        <f t="shared" si="10"/>
        <v>527.9999999999632</v>
      </c>
      <c r="AE15" s="30">
        <v>1247.31</v>
      </c>
      <c r="AF15" s="67">
        <f t="shared" si="10"/>
        <v>0</v>
      </c>
      <c r="AG15" s="8">
        <v>456.98</v>
      </c>
      <c r="AH15" s="67">
        <f t="shared" si="10"/>
        <v>0</v>
      </c>
      <c r="AI15" s="47">
        <v>69.63</v>
      </c>
      <c r="AJ15" s="67">
        <f t="shared" si="11"/>
        <v>0</v>
      </c>
      <c r="AK15" s="73">
        <f t="shared" si="17"/>
        <v>1774.0000000000434</v>
      </c>
      <c r="AL15" s="11"/>
      <c r="AM15" s="12">
        <f t="shared" si="12"/>
        <v>0</v>
      </c>
      <c r="AN15" s="11"/>
      <c r="AO15" s="12">
        <f t="shared" si="13"/>
        <v>0</v>
      </c>
      <c r="AP15" s="11"/>
      <c r="AQ15" s="12">
        <f t="shared" si="14"/>
        <v>0</v>
      </c>
      <c r="AR15" s="11"/>
      <c r="AS15" s="12">
        <f t="shared" si="15"/>
        <v>0</v>
      </c>
      <c r="AT15" s="13">
        <f t="shared" si="18"/>
        <v>3153.9999999999823</v>
      </c>
    </row>
    <row r="16" spans="1:46" ht="12.75">
      <c r="A16" s="5" t="s">
        <v>13</v>
      </c>
      <c r="B16" s="84">
        <v>183.513</v>
      </c>
      <c r="C16" s="12">
        <f t="shared" si="0"/>
        <v>198.0000000000075</v>
      </c>
      <c r="D16" s="47">
        <v>50.422</v>
      </c>
      <c r="E16" s="12">
        <f t="shared" si="0"/>
        <v>49.99999999999716</v>
      </c>
      <c r="F16" s="47">
        <v>107.533</v>
      </c>
      <c r="G16" s="12">
        <f t="shared" si="1"/>
        <v>113.99999999999011</v>
      </c>
      <c r="H16" s="30">
        <v>1010.1</v>
      </c>
      <c r="I16" s="12">
        <f t="shared" si="2"/>
        <v>389.99999999998636</v>
      </c>
      <c r="J16" s="30">
        <v>270.004</v>
      </c>
      <c r="K16" s="67">
        <f t="shared" si="3"/>
        <v>1056.0000000002674</v>
      </c>
      <c r="L16" s="47">
        <v>996.75</v>
      </c>
      <c r="M16" s="70">
        <f t="shared" si="3"/>
        <v>119.99999999989086</v>
      </c>
      <c r="N16" s="47">
        <v>309.71</v>
      </c>
      <c r="O16" s="67">
        <f t="shared" si="3"/>
        <v>179.9999999998363</v>
      </c>
      <c r="P16" s="47">
        <v>287.23</v>
      </c>
      <c r="Q16" s="67">
        <f t="shared" si="4"/>
        <v>59.99999999994543</v>
      </c>
      <c r="R16" s="74">
        <f t="shared" si="16"/>
        <v>2107.9999999999754</v>
      </c>
      <c r="S16" s="47">
        <v>332.464</v>
      </c>
      <c r="T16" s="12">
        <f t="shared" si="5"/>
        <v>864.0000000000327</v>
      </c>
      <c r="U16" s="30">
        <v>1532.24</v>
      </c>
      <c r="V16" s="12">
        <f t="shared" si="6"/>
        <v>0</v>
      </c>
      <c r="W16" s="47">
        <v>15.85</v>
      </c>
      <c r="X16" s="12">
        <f t="shared" si="7"/>
        <v>36.000000000001364</v>
      </c>
      <c r="Y16" s="47">
        <v>634.501</v>
      </c>
      <c r="Z16" s="12">
        <f t="shared" si="8"/>
        <v>682.0000000000164</v>
      </c>
      <c r="AA16" s="47">
        <v>90.31</v>
      </c>
      <c r="AB16" s="12">
        <f t="shared" si="9"/>
        <v>96.00000000000364</v>
      </c>
      <c r="AC16" s="47">
        <v>376.464</v>
      </c>
      <c r="AD16" s="67">
        <f t="shared" si="10"/>
        <v>747.0000000000709</v>
      </c>
      <c r="AE16" s="30">
        <v>1247.31</v>
      </c>
      <c r="AF16" s="67">
        <f t="shared" si="10"/>
        <v>0</v>
      </c>
      <c r="AG16" s="8">
        <v>456.98</v>
      </c>
      <c r="AH16" s="67">
        <f t="shared" si="10"/>
        <v>0</v>
      </c>
      <c r="AI16" s="47">
        <v>69.63</v>
      </c>
      <c r="AJ16" s="67">
        <f t="shared" si="11"/>
        <v>0</v>
      </c>
      <c r="AK16" s="73">
        <f t="shared" si="17"/>
        <v>2425.000000000125</v>
      </c>
      <c r="AL16" s="11"/>
      <c r="AM16" s="12">
        <f t="shared" si="12"/>
        <v>0</v>
      </c>
      <c r="AN16" s="11"/>
      <c r="AO16" s="12">
        <f t="shared" si="13"/>
        <v>0</v>
      </c>
      <c r="AP16" s="11"/>
      <c r="AQ16" s="12">
        <f t="shared" si="14"/>
        <v>0</v>
      </c>
      <c r="AR16" s="11"/>
      <c r="AS16" s="12">
        <f t="shared" si="15"/>
        <v>0</v>
      </c>
      <c r="AT16" s="13">
        <f t="shared" si="18"/>
        <v>4533.0000000001</v>
      </c>
    </row>
    <row r="17" spans="1:46" ht="12.75">
      <c r="A17" s="5" t="s">
        <v>14</v>
      </c>
      <c r="B17" s="84">
        <v>183.58</v>
      </c>
      <c r="C17" s="12">
        <f t="shared" si="0"/>
        <v>201.00000000002183</v>
      </c>
      <c r="D17" s="47">
        <v>50.452</v>
      </c>
      <c r="E17" s="12">
        <f t="shared" si="0"/>
        <v>60.000000000002274</v>
      </c>
      <c r="F17" s="47">
        <v>107.567</v>
      </c>
      <c r="G17" s="12">
        <f t="shared" si="1"/>
        <v>101.99999999997544</v>
      </c>
      <c r="H17" s="30">
        <v>1010.27</v>
      </c>
      <c r="I17" s="12">
        <f t="shared" si="2"/>
        <v>509.9999999998772</v>
      </c>
      <c r="J17" s="30">
        <v>270.155</v>
      </c>
      <c r="K17" s="67">
        <f t="shared" si="3"/>
        <v>905.9999999997217</v>
      </c>
      <c r="L17" s="47">
        <v>996.78</v>
      </c>
      <c r="M17" s="70">
        <f t="shared" si="3"/>
        <v>179.9999999998363</v>
      </c>
      <c r="N17" s="47">
        <v>309.73</v>
      </c>
      <c r="O17" s="67">
        <f t="shared" si="3"/>
        <v>120.00000000023192</v>
      </c>
      <c r="P17" s="47">
        <v>287.24</v>
      </c>
      <c r="Q17" s="67">
        <f t="shared" si="4"/>
        <v>59.99999999994543</v>
      </c>
      <c r="R17" s="74">
        <f t="shared" si="16"/>
        <v>2078.9999999996667</v>
      </c>
      <c r="S17" s="47">
        <v>332.597</v>
      </c>
      <c r="T17" s="12">
        <f t="shared" si="5"/>
        <v>797.9999999998881</v>
      </c>
      <c r="U17" s="30">
        <v>1532.24</v>
      </c>
      <c r="V17" s="12">
        <f t="shared" si="6"/>
        <v>0</v>
      </c>
      <c r="W17" s="47">
        <v>15.858</v>
      </c>
      <c r="X17" s="12">
        <f t="shared" si="7"/>
        <v>32.00000000000358</v>
      </c>
      <c r="Y17" s="47">
        <v>634.783</v>
      </c>
      <c r="Z17" s="12">
        <f t="shared" si="8"/>
        <v>564.0000000000782</v>
      </c>
      <c r="AA17" s="47">
        <v>90.377</v>
      </c>
      <c r="AB17" s="12">
        <f t="shared" si="9"/>
        <v>133.99999999998613</v>
      </c>
      <c r="AC17" s="47">
        <v>376.699</v>
      </c>
      <c r="AD17" s="67">
        <f t="shared" si="10"/>
        <v>705.0000000000409</v>
      </c>
      <c r="AE17" s="30">
        <v>1247.31</v>
      </c>
      <c r="AF17" s="67">
        <f t="shared" si="10"/>
        <v>0</v>
      </c>
      <c r="AG17" s="8">
        <v>456.98</v>
      </c>
      <c r="AH17" s="67">
        <f t="shared" si="10"/>
        <v>0</v>
      </c>
      <c r="AI17" s="47">
        <v>69.63</v>
      </c>
      <c r="AJ17" s="67">
        <f t="shared" si="11"/>
        <v>0</v>
      </c>
      <c r="AK17" s="73">
        <f t="shared" si="17"/>
        <v>2232.9999999999973</v>
      </c>
      <c r="AL17" s="11"/>
      <c r="AM17" s="12">
        <f t="shared" si="12"/>
        <v>0</v>
      </c>
      <c r="AN17" s="11"/>
      <c r="AO17" s="12">
        <f t="shared" si="13"/>
        <v>0</v>
      </c>
      <c r="AP17" s="11"/>
      <c r="AQ17" s="12">
        <f t="shared" si="14"/>
        <v>0</v>
      </c>
      <c r="AR17" s="11"/>
      <c r="AS17" s="12">
        <f t="shared" si="15"/>
        <v>0</v>
      </c>
      <c r="AT17" s="13">
        <f t="shared" si="18"/>
        <v>4311.9999999996635</v>
      </c>
    </row>
    <row r="18" spans="1:46" ht="12.75">
      <c r="A18" s="5" t="s">
        <v>15</v>
      </c>
      <c r="B18" s="84">
        <v>183.659</v>
      </c>
      <c r="C18" s="12">
        <f t="shared" si="0"/>
        <v>236.99999999993793</v>
      </c>
      <c r="D18" s="47">
        <v>50.483</v>
      </c>
      <c r="E18" s="12">
        <f t="shared" si="0"/>
        <v>61.99999999999761</v>
      </c>
      <c r="F18" s="47">
        <v>107.605</v>
      </c>
      <c r="G18" s="12">
        <f t="shared" si="1"/>
        <v>114.00000000003274</v>
      </c>
      <c r="H18" s="30">
        <v>1010.45</v>
      </c>
      <c r="I18" s="12">
        <f t="shared" si="2"/>
        <v>540.000000000191</v>
      </c>
      <c r="J18" s="30">
        <v>270.344</v>
      </c>
      <c r="K18" s="67">
        <f t="shared" si="3"/>
        <v>1134.0000000001282</v>
      </c>
      <c r="L18" s="47">
        <v>996.81</v>
      </c>
      <c r="M18" s="70">
        <f t="shared" si="3"/>
        <v>179.9999999998363</v>
      </c>
      <c r="N18" s="47">
        <v>309.77</v>
      </c>
      <c r="O18" s="67">
        <f t="shared" si="3"/>
        <v>239.99999999978172</v>
      </c>
      <c r="P18" s="47">
        <v>287.25</v>
      </c>
      <c r="Q18" s="67">
        <f t="shared" si="4"/>
        <v>59.99999999994543</v>
      </c>
      <c r="R18" s="74">
        <f t="shared" si="16"/>
        <v>2506.9999999999054</v>
      </c>
      <c r="S18" s="47">
        <v>332.765</v>
      </c>
      <c r="T18" s="12">
        <f t="shared" si="5"/>
        <v>1008.0000000000382</v>
      </c>
      <c r="U18" s="30">
        <v>1532.24</v>
      </c>
      <c r="V18" s="12">
        <f t="shared" si="6"/>
        <v>0</v>
      </c>
      <c r="W18" s="47">
        <v>15.866</v>
      </c>
      <c r="X18" s="12">
        <f t="shared" si="7"/>
        <v>31.999999999996476</v>
      </c>
      <c r="Y18" s="47">
        <v>635.111</v>
      </c>
      <c r="Z18" s="12">
        <f t="shared" si="8"/>
        <v>655.9999999999491</v>
      </c>
      <c r="AA18" s="47">
        <v>90.465</v>
      </c>
      <c r="AB18" s="12">
        <f t="shared" si="9"/>
        <v>176.00000000001614</v>
      </c>
      <c r="AC18" s="47">
        <v>376.967</v>
      </c>
      <c r="AD18" s="67">
        <f t="shared" si="10"/>
        <v>803.9999999999168</v>
      </c>
      <c r="AE18" s="30">
        <v>1247.31</v>
      </c>
      <c r="AF18" s="67">
        <f t="shared" si="10"/>
        <v>0</v>
      </c>
      <c r="AG18" s="8">
        <v>456.98</v>
      </c>
      <c r="AH18" s="67">
        <f t="shared" si="10"/>
        <v>0</v>
      </c>
      <c r="AI18" s="47">
        <v>69.63</v>
      </c>
      <c r="AJ18" s="67">
        <f t="shared" si="11"/>
        <v>0</v>
      </c>
      <c r="AK18" s="73">
        <f t="shared" si="17"/>
        <v>2675.9999999999163</v>
      </c>
      <c r="AL18" s="11"/>
      <c r="AM18" s="12">
        <f t="shared" si="12"/>
        <v>0</v>
      </c>
      <c r="AN18" s="11"/>
      <c r="AO18" s="12">
        <f t="shared" si="13"/>
        <v>0</v>
      </c>
      <c r="AP18" s="11"/>
      <c r="AQ18" s="12">
        <f t="shared" si="14"/>
        <v>0</v>
      </c>
      <c r="AR18" s="11"/>
      <c r="AS18" s="12">
        <f t="shared" si="15"/>
        <v>0</v>
      </c>
      <c r="AT18" s="13">
        <f t="shared" si="18"/>
        <v>5182.999999999822</v>
      </c>
    </row>
    <row r="19" spans="1:46" ht="12.75">
      <c r="A19" s="5" t="s">
        <v>16</v>
      </c>
      <c r="B19" s="84">
        <v>183.744</v>
      </c>
      <c r="C19" s="12">
        <f t="shared" si="0"/>
        <v>255.00000000002387</v>
      </c>
      <c r="D19" s="47">
        <v>50.519</v>
      </c>
      <c r="E19" s="12">
        <f t="shared" si="0"/>
        <v>72.00000000000273</v>
      </c>
      <c r="F19" s="47">
        <v>107.646</v>
      </c>
      <c r="G19" s="12">
        <f t="shared" si="1"/>
        <v>122.99999999999045</v>
      </c>
      <c r="H19" s="30">
        <v>1010.64</v>
      </c>
      <c r="I19" s="12">
        <f t="shared" si="2"/>
        <v>569.9999999998226</v>
      </c>
      <c r="J19" s="30">
        <v>270.54</v>
      </c>
      <c r="K19" s="67">
        <f t="shared" si="3"/>
        <v>1176.0000000001583</v>
      </c>
      <c r="L19" s="47">
        <v>996.85</v>
      </c>
      <c r="M19" s="70">
        <f t="shared" si="3"/>
        <v>240.00000000046384</v>
      </c>
      <c r="N19" s="47">
        <v>309.81</v>
      </c>
      <c r="O19" s="67">
        <f t="shared" si="3"/>
        <v>240.00000000012278</v>
      </c>
      <c r="P19" s="47">
        <v>287.26</v>
      </c>
      <c r="Q19" s="67">
        <f t="shared" si="4"/>
        <v>59.99999999994543</v>
      </c>
      <c r="R19" s="74">
        <f t="shared" si="16"/>
        <v>2676.000000000585</v>
      </c>
      <c r="S19" s="47">
        <v>332.936</v>
      </c>
      <c r="T19" s="12">
        <f t="shared" si="5"/>
        <v>1025.9999999999536</v>
      </c>
      <c r="U19" s="30">
        <v>1532.24</v>
      </c>
      <c r="V19" s="12">
        <f t="shared" si="6"/>
        <v>0</v>
      </c>
      <c r="W19" s="47">
        <v>15.875</v>
      </c>
      <c r="X19" s="12">
        <f t="shared" si="7"/>
        <v>36.000000000001364</v>
      </c>
      <c r="Y19" s="47">
        <v>635.455</v>
      </c>
      <c r="Z19" s="12">
        <f t="shared" si="8"/>
        <v>688.0000000001019</v>
      </c>
      <c r="AA19" s="47">
        <v>90.556</v>
      </c>
      <c r="AB19" s="12">
        <f t="shared" si="9"/>
        <v>181.99999999998795</v>
      </c>
      <c r="AC19" s="47">
        <v>377.236</v>
      </c>
      <c r="AD19" s="67">
        <f t="shared" si="10"/>
        <v>807.0000000000164</v>
      </c>
      <c r="AE19" s="30">
        <v>1247.32</v>
      </c>
      <c r="AF19" s="67">
        <f t="shared" si="10"/>
        <v>59.99999999994543</v>
      </c>
      <c r="AG19" s="8">
        <v>456.98</v>
      </c>
      <c r="AH19" s="67">
        <f t="shared" si="10"/>
        <v>0</v>
      </c>
      <c r="AI19" s="47">
        <v>69.63</v>
      </c>
      <c r="AJ19" s="67">
        <f t="shared" si="11"/>
        <v>0</v>
      </c>
      <c r="AK19" s="73">
        <f t="shared" si="17"/>
        <v>2799.0000000000064</v>
      </c>
      <c r="AL19" s="11"/>
      <c r="AM19" s="12">
        <f t="shared" si="12"/>
        <v>0</v>
      </c>
      <c r="AN19" s="11"/>
      <c r="AO19" s="12">
        <f t="shared" si="13"/>
        <v>0</v>
      </c>
      <c r="AP19" s="11"/>
      <c r="AQ19" s="12">
        <f t="shared" si="14"/>
        <v>0</v>
      </c>
      <c r="AR19" s="11"/>
      <c r="AS19" s="12">
        <f t="shared" si="15"/>
        <v>0</v>
      </c>
      <c r="AT19" s="13">
        <f t="shared" si="18"/>
        <v>5475.000000000591</v>
      </c>
    </row>
    <row r="20" spans="1:46" ht="12.75">
      <c r="A20" s="5" t="s">
        <v>17</v>
      </c>
      <c r="B20" s="84">
        <v>183.825</v>
      </c>
      <c r="C20" s="12">
        <f t="shared" si="0"/>
        <v>242.99999999996658</v>
      </c>
      <c r="D20" s="47">
        <v>50.553</v>
      </c>
      <c r="E20" s="12">
        <f t="shared" si="0"/>
        <v>67.99999999999784</v>
      </c>
      <c r="F20" s="47">
        <v>107.685</v>
      </c>
      <c r="G20" s="12">
        <f t="shared" si="1"/>
        <v>117.00000000000443</v>
      </c>
      <c r="H20" s="30">
        <v>1010.8</v>
      </c>
      <c r="I20" s="12">
        <f t="shared" si="2"/>
        <v>479.9999999999045</v>
      </c>
      <c r="J20" s="30">
        <v>270.739</v>
      </c>
      <c r="K20" s="67">
        <f t="shared" si="3"/>
        <v>1193.9999999997326</v>
      </c>
      <c r="L20" s="47">
        <v>996.89</v>
      </c>
      <c r="M20" s="70">
        <f t="shared" si="3"/>
        <v>239.99999999978172</v>
      </c>
      <c r="N20" s="47">
        <v>309.85</v>
      </c>
      <c r="O20" s="67">
        <f t="shared" si="3"/>
        <v>240.00000000012278</v>
      </c>
      <c r="P20" s="47">
        <v>287.27</v>
      </c>
      <c r="Q20" s="67">
        <f t="shared" si="4"/>
        <v>59.99999999994543</v>
      </c>
      <c r="R20" s="74">
        <f t="shared" si="16"/>
        <v>2581.9999999995107</v>
      </c>
      <c r="S20" s="47">
        <v>333.111</v>
      </c>
      <c r="T20" s="12">
        <f t="shared" si="5"/>
        <v>1050.0000000000682</v>
      </c>
      <c r="U20" s="30">
        <v>1532.24</v>
      </c>
      <c r="V20" s="12">
        <f t="shared" si="6"/>
        <v>0</v>
      </c>
      <c r="W20" s="47">
        <v>15.883</v>
      </c>
      <c r="X20" s="12">
        <f t="shared" si="7"/>
        <v>31.999999999996476</v>
      </c>
      <c r="Y20" s="47">
        <v>635.804</v>
      </c>
      <c r="Z20" s="12">
        <f t="shared" si="8"/>
        <v>697.9999999998654</v>
      </c>
      <c r="AA20" s="47">
        <v>90.643</v>
      </c>
      <c r="AB20" s="12">
        <f t="shared" si="9"/>
        <v>174.0000000000066</v>
      </c>
      <c r="AC20" s="47">
        <v>377.505</v>
      </c>
      <c r="AD20" s="67">
        <f t="shared" si="10"/>
        <v>807.0000000000164</v>
      </c>
      <c r="AE20" s="30">
        <v>1247.33</v>
      </c>
      <c r="AF20" s="67">
        <f t="shared" si="10"/>
        <v>59.99999999994543</v>
      </c>
      <c r="AG20" s="8">
        <v>456.98</v>
      </c>
      <c r="AH20" s="67">
        <f t="shared" si="10"/>
        <v>0</v>
      </c>
      <c r="AI20" s="47">
        <v>69.63</v>
      </c>
      <c r="AJ20" s="67">
        <f t="shared" si="11"/>
        <v>0</v>
      </c>
      <c r="AK20" s="73">
        <f t="shared" si="17"/>
        <v>2820.999999999898</v>
      </c>
      <c r="AL20" s="11"/>
      <c r="AM20" s="12">
        <f t="shared" si="12"/>
        <v>0</v>
      </c>
      <c r="AN20" s="11"/>
      <c r="AO20" s="12">
        <f t="shared" si="13"/>
        <v>0</v>
      </c>
      <c r="AP20" s="11"/>
      <c r="AQ20" s="12">
        <f t="shared" si="14"/>
        <v>0</v>
      </c>
      <c r="AR20" s="11"/>
      <c r="AS20" s="12">
        <f t="shared" si="15"/>
        <v>0</v>
      </c>
      <c r="AT20" s="13">
        <f t="shared" si="18"/>
        <v>5402.999999999409</v>
      </c>
    </row>
    <row r="21" spans="1:46" ht="12.75">
      <c r="A21" s="5" t="s">
        <v>18</v>
      </c>
      <c r="B21" s="84">
        <v>183.932</v>
      </c>
      <c r="C21" s="12">
        <f t="shared" si="0"/>
        <v>320.99999999999795</v>
      </c>
      <c r="D21" s="47">
        <v>50.594</v>
      </c>
      <c r="E21" s="12">
        <f t="shared" si="0"/>
        <v>82.00000000000784</v>
      </c>
      <c r="F21" s="47">
        <v>107.737</v>
      </c>
      <c r="G21" s="12">
        <f t="shared" si="1"/>
        <v>155.9999999999775</v>
      </c>
      <c r="H21" s="30">
        <v>1010.94</v>
      </c>
      <c r="I21" s="12">
        <f t="shared" si="2"/>
        <v>420.00000000030013</v>
      </c>
      <c r="J21" s="30">
        <v>271.004</v>
      </c>
      <c r="K21" s="67">
        <f t="shared" si="3"/>
        <v>1590.0000000002592</v>
      </c>
      <c r="L21" s="47">
        <v>996.94</v>
      </c>
      <c r="M21" s="70">
        <f t="shared" si="3"/>
        <v>300.0000000004093</v>
      </c>
      <c r="N21" s="47">
        <v>309.9</v>
      </c>
      <c r="O21" s="67">
        <f t="shared" si="3"/>
        <v>299.99999999972715</v>
      </c>
      <c r="P21" s="47">
        <v>287.28</v>
      </c>
      <c r="Q21" s="67">
        <f t="shared" si="4"/>
        <v>59.99999999994543</v>
      </c>
      <c r="R21" s="74">
        <f t="shared" si="16"/>
        <v>3169.000000000679</v>
      </c>
      <c r="S21" s="47">
        <v>333.336</v>
      </c>
      <c r="T21" s="12">
        <f t="shared" si="5"/>
        <v>1350.0000000001364</v>
      </c>
      <c r="U21" s="30">
        <v>1532.24</v>
      </c>
      <c r="V21" s="12">
        <f t="shared" si="6"/>
        <v>0</v>
      </c>
      <c r="W21" s="47">
        <v>15.894</v>
      </c>
      <c r="X21" s="12">
        <f t="shared" si="7"/>
        <v>44.000000000004036</v>
      </c>
      <c r="Y21" s="47">
        <v>636.259</v>
      </c>
      <c r="Z21" s="12">
        <f t="shared" si="8"/>
        <v>910.0000000000819</v>
      </c>
      <c r="AA21" s="47">
        <v>90.71</v>
      </c>
      <c r="AB21" s="12">
        <f t="shared" si="9"/>
        <v>133.99999999998613</v>
      </c>
      <c r="AC21" s="47">
        <v>377.857</v>
      </c>
      <c r="AD21" s="67">
        <f t="shared" si="10"/>
        <v>1056.0000000000969</v>
      </c>
      <c r="AE21" s="30">
        <v>1247.34</v>
      </c>
      <c r="AF21" s="67">
        <f t="shared" si="10"/>
        <v>59.99999999994543</v>
      </c>
      <c r="AG21" s="8">
        <v>456.98</v>
      </c>
      <c r="AH21" s="67">
        <f t="shared" si="10"/>
        <v>0</v>
      </c>
      <c r="AI21" s="47">
        <v>69.63</v>
      </c>
      <c r="AJ21" s="67">
        <f t="shared" si="11"/>
        <v>0</v>
      </c>
      <c r="AK21" s="73">
        <f t="shared" si="17"/>
        <v>3554.0000000002506</v>
      </c>
      <c r="AL21" s="11"/>
      <c r="AM21" s="12">
        <f t="shared" si="12"/>
        <v>0</v>
      </c>
      <c r="AN21" s="11"/>
      <c r="AO21" s="12">
        <f t="shared" si="13"/>
        <v>0</v>
      </c>
      <c r="AP21" s="11"/>
      <c r="AQ21" s="12">
        <f t="shared" si="14"/>
        <v>0</v>
      </c>
      <c r="AR21" s="11"/>
      <c r="AS21" s="12">
        <f t="shared" si="15"/>
        <v>0</v>
      </c>
      <c r="AT21" s="13">
        <f t="shared" si="18"/>
        <v>6723.0000000009295</v>
      </c>
    </row>
    <row r="22" spans="1:46" ht="12.75">
      <c r="A22" s="5" t="s">
        <v>19</v>
      </c>
      <c r="B22" s="84">
        <v>183.989</v>
      </c>
      <c r="C22" s="12">
        <f t="shared" si="0"/>
        <v>171.0000000000491</v>
      </c>
      <c r="D22" s="47">
        <v>50.616</v>
      </c>
      <c r="E22" s="12">
        <f t="shared" si="0"/>
        <v>43.99999999999693</v>
      </c>
      <c r="F22" s="47">
        <v>107.716</v>
      </c>
      <c r="G22" s="12">
        <f t="shared" si="1"/>
        <v>-63.00000000000239</v>
      </c>
      <c r="H22" s="30">
        <v>1011.1</v>
      </c>
      <c r="I22" s="12">
        <f t="shared" si="2"/>
        <v>479.9999999999045</v>
      </c>
      <c r="J22" s="30">
        <v>271.147</v>
      </c>
      <c r="K22" s="67">
        <f t="shared" si="3"/>
        <v>857.9999999998336</v>
      </c>
      <c r="L22" s="47">
        <v>996.97</v>
      </c>
      <c r="M22" s="70">
        <f t="shared" si="3"/>
        <v>179.9999999998363</v>
      </c>
      <c r="N22" s="47">
        <v>309.93</v>
      </c>
      <c r="O22" s="67">
        <f t="shared" si="3"/>
        <v>180.00000000017735</v>
      </c>
      <c r="P22" s="47">
        <v>287.29</v>
      </c>
      <c r="Q22" s="67">
        <f t="shared" si="4"/>
        <v>60.00000000028649</v>
      </c>
      <c r="R22" s="74">
        <f t="shared" si="16"/>
        <v>1849.9999999997954</v>
      </c>
      <c r="S22" s="47">
        <v>333.46</v>
      </c>
      <c r="T22" s="12">
        <f t="shared" si="5"/>
        <v>743.9999999998008</v>
      </c>
      <c r="U22" s="30">
        <v>1532.24</v>
      </c>
      <c r="V22" s="12">
        <f t="shared" si="6"/>
        <v>0</v>
      </c>
      <c r="W22" s="47">
        <v>15.9</v>
      </c>
      <c r="X22" s="12">
        <f t="shared" si="7"/>
        <v>24.00000000000091</v>
      </c>
      <c r="Y22" s="47">
        <v>636.505</v>
      </c>
      <c r="Z22" s="12">
        <f t="shared" si="8"/>
        <v>491.9999999999618</v>
      </c>
      <c r="AA22" s="47">
        <v>90.746</v>
      </c>
      <c r="AB22" s="12">
        <f t="shared" si="9"/>
        <v>72.00000000000273</v>
      </c>
      <c r="AC22" s="47">
        <v>378.056</v>
      </c>
      <c r="AD22" s="67">
        <f t="shared" si="10"/>
        <v>596.9999999998663</v>
      </c>
      <c r="AE22" s="30">
        <v>1247.34</v>
      </c>
      <c r="AF22" s="67">
        <f t="shared" si="10"/>
        <v>0</v>
      </c>
      <c r="AG22" s="8">
        <v>456.98</v>
      </c>
      <c r="AH22" s="67">
        <f t="shared" si="10"/>
        <v>0</v>
      </c>
      <c r="AI22" s="47">
        <v>69.63</v>
      </c>
      <c r="AJ22" s="67">
        <f t="shared" si="11"/>
        <v>0</v>
      </c>
      <c r="AK22" s="73">
        <f t="shared" si="17"/>
        <v>1928.9999999996326</v>
      </c>
      <c r="AL22" s="11"/>
      <c r="AM22" s="12">
        <f t="shared" si="12"/>
        <v>0</v>
      </c>
      <c r="AN22" s="11"/>
      <c r="AO22" s="12">
        <f t="shared" si="13"/>
        <v>0</v>
      </c>
      <c r="AP22" s="11"/>
      <c r="AQ22" s="12">
        <f t="shared" si="14"/>
        <v>0</v>
      </c>
      <c r="AR22" s="11"/>
      <c r="AS22" s="12">
        <f t="shared" si="15"/>
        <v>0</v>
      </c>
      <c r="AT22" s="13">
        <f t="shared" si="18"/>
        <v>3778.999999999428</v>
      </c>
    </row>
    <row r="23" spans="1:46" ht="12.75">
      <c r="A23" s="5" t="s">
        <v>20</v>
      </c>
      <c r="B23" s="84">
        <v>184.073</v>
      </c>
      <c r="C23" s="12">
        <f t="shared" si="0"/>
        <v>252.00000000000955</v>
      </c>
      <c r="D23" s="47">
        <v>50.646</v>
      </c>
      <c r="E23" s="12">
        <f t="shared" si="0"/>
        <v>60.000000000002274</v>
      </c>
      <c r="F23" s="47">
        <v>107.806</v>
      </c>
      <c r="G23" s="12">
        <f t="shared" si="1"/>
        <v>270.00000000001023</v>
      </c>
      <c r="H23" s="30">
        <v>1011.24</v>
      </c>
      <c r="I23" s="12">
        <f t="shared" si="2"/>
        <v>419.9999999999591</v>
      </c>
      <c r="J23" s="30">
        <v>271.337</v>
      </c>
      <c r="K23" s="67">
        <f t="shared" si="3"/>
        <v>1139.9999999999864</v>
      </c>
      <c r="L23" s="47">
        <v>997.01</v>
      </c>
      <c r="M23" s="70">
        <f t="shared" si="3"/>
        <v>239.99999999978172</v>
      </c>
      <c r="N23" s="47">
        <v>309.97</v>
      </c>
      <c r="O23" s="67">
        <f t="shared" si="3"/>
        <v>240.00000000012278</v>
      </c>
      <c r="P23" s="47">
        <v>287.3</v>
      </c>
      <c r="Q23" s="67">
        <f t="shared" si="4"/>
        <v>59.99999999994543</v>
      </c>
      <c r="R23" s="74">
        <f t="shared" si="16"/>
        <v>2621.9999999998718</v>
      </c>
      <c r="S23" s="47">
        <v>333.621</v>
      </c>
      <c r="T23" s="12">
        <f t="shared" si="5"/>
        <v>966.0000000000082</v>
      </c>
      <c r="U23" s="30">
        <v>1532.24</v>
      </c>
      <c r="V23" s="12">
        <f t="shared" si="6"/>
        <v>0</v>
      </c>
      <c r="W23" s="47">
        <v>15.907</v>
      </c>
      <c r="X23" s="12">
        <f t="shared" si="7"/>
        <v>27.999999999998693</v>
      </c>
      <c r="Y23" s="47">
        <v>636.819</v>
      </c>
      <c r="Z23" s="12">
        <f t="shared" si="8"/>
        <v>627.9999999999291</v>
      </c>
      <c r="AA23" s="47">
        <v>90.792</v>
      </c>
      <c r="AB23" s="12">
        <f t="shared" si="9"/>
        <v>92.00000000001296</v>
      </c>
      <c r="AC23" s="47">
        <v>378.308</v>
      </c>
      <c r="AD23" s="67">
        <f t="shared" si="10"/>
        <v>756.0000000000286</v>
      </c>
      <c r="AE23" s="30">
        <v>1247.35</v>
      </c>
      <c r="AF23" s="67">
        <f t="shared" si="10"/>
        <v>59.99999999994543</v>
      </c>
      <c r="AG23" s="8">
        <v>456.98</v>
      </c>
      <c r="AH23" s="67">
        <f t="shared" si="10"/>
        <v>0</v>
      </c>
      <c r="AI23" s="47">
        <v>69.63</v>
      </c>
      <c r="AJ23" s="67">
        <f t="shared" si="11"/>
        <v>0</v>
      </c>
      <c r="AK23" s="73">
        <f t="shared" si="17"/>
        <v>2529.9999999999227</v>
      </c>
      <c r="AL23" s="11"/>
      <c r="AM23" s="12">
        <f t="shared" si="12"/>
        <v>0</v>
      </c>
      <c r="AN23" s="11"/>
      <c r="AO23" s="12">
        <f t="shared" si="13"/>
        <v>0</v>
      </c>
      <c r="AP23" s="11"/>
      <c r="AQ23" s="12">
        <f t="shared" si="14"/>
        <v>0</v>
      </c>
      <c r="AR23" s="11"/>
      <c r="AS23" s="12">
        <f t="shared" si="15"/>
        <v>0</v>
      </c>
      <c r="AT23" s="13">
        <f t="shared" si="18"/>
        <v>5151.999999999795</v>
      </c>
    </row>
    <row r="24" spans="1:46" ht="12.75">
      <c r="A24" s="5" t="s">
        <v>21</v>
      </c>
      <c r="B24" s="84">
        <v>184.151</v>
      </c>
      <c r="C24" s="12">
        <f t="shared" si="0"/>
        <v>234.00000000000887</v>
      </c>
      <c r="D24" s="47">
        <v>50.673</v>
      </c>
      <c r="E24" s="12">
        <f t="shared" si="0"/>
        <v>54.000000000002046</v>
      </c>
      <c r="F24" s="47">
        <v>107.843</v>
      </c>
      <c r="G24" s="12">
        <f t="shared" si="1"/>
        <v>111.00000000001842</v>
      </c>
      <c r="H24" s="30">
        <v>1011.38</v>
      </c>
      <c r="I24" s="12">
        <f t="shared" si="2"/>
        <v>419.9999999999591</v>
      </c>
      <c r="J24" s="30">
        <v>271.518</v>
      </c>
      <c r="K24" s="67">
        <f t="shared" si="3"/>
        <v>1085.999999999899</v>
      </c>
      <c r="L24" s="47">
        <v>997.05</v>
      </c>
      <c r="M24" s="70">
        <f t="shared" si="3"/>
        <v>239.99999999978172</v>
      </c>
      <c r="N24" s="47">
        <v>310</v>
      </c>
      <c r="O24" s="67">
        <f t="shared" si="3"/>
        <v>179.9999999998363</v>
      </c>
      <c r="P24" s="47">
        <v>287.3</v>
      </c>
      <c r="Q24" s="67">
        <f t="shared" si="4"/>
        <v>0</v>
      </c>
      <c r="R24" s="74">
        <f t="shared" si="16"/>
        <v>2324.9999999995052</v>
      </c>
      <c r="S24" s="47">
        <v>333.782</v>
      </c>
      <c r="T24" s="12">
        <f t="shared" si="5"/>
        <v>966.0000000000082</v>
      </c>
      <c r="U24" s="30">
        <v>1532.24</v>
      </c>
      <c r="V24" s="12">
        <f t="shared" si="6"/>
        <v>0</v>
      </c>
      <c r="W24" s="47">
        <v>15.915</v>
      </c>
      <c r="X24" s="12">
        <f t="shared" si="7"/>
        <v>31.999999999996476</v>
      </c>
      <c r="Y24" s="47">
        <v>637.13</v>
      </c>
      <c r="Z24" s="12">
        <f t="shared" si="8"/>
        <v>622.0000000000709</v>
      </c>
      <c r="AA24" s="47">
        <v>90.835</v>
      </c>
      <c r="AB24" s="12">
        <f t="shared" si="9"/>
        <v>85.99999999998431</v>
      </c>
      <c r="AC24" s="47">
        <v>378.549</v>
      </c>
      <c r="AD24" s="67">
        <f t="shared" si="10"/>
        <v>722.9999999999563</v>
      </c>
      <c r="AE24" s="30">
        <v>1247.35</v>
      </c>
      <c r="AF24" s="67">
        <f t="shared" si="10"/>
        <v>0</v>
      </c>
      <c r="AG24" s="8">
        <v>456.98</v>
      </c>
      <c r="AH24" s="67">
        <f t="shared" si="10"/>
        <v>0</v>
      </c>
      <c r="AI24" s="47">
        <v>69.63</v>
      </c>
      <c r="AJ24" s="67">
        <f t="shared" si="11"/>
        <v>0</v>
      </c>
      <c r="AK24" s="73">
        <f t="shared" si="17"/>
        <v>2429.0000000000164</v>
      </c>
      <c r="AL24" s="11"/>
      <c r="AM24" s="12">
        <f t="shared" si="12"/>
        <v>0</v>
      </c>
      <c r="AN24" s="11"/>
      <c r="AO24" s="12">
        <f t="shared" si="13"/>
        <v>0</v>
      </c>
      <c r="AP24" s="11"/>
      <c r="AQ24" s="12">
        <f t="shared" si="14"/>
        <v>0</v>
      </c>
      <c r="AR24" s="11"/>
      <c r="AS24" s="12">
        <f t="shared" si="15"/>
        <v>0</v>
      </c>
      <c r="AT24" s="13">
        <f t="shared" si="18"/>
        <v>4753.999999999522</v>
      </c>
    </row>
    <row r="25" spans="1:46" ht="12.75">
      <c r="A25" s="5" t="s">
        <v>22</v>
      </c>
      <c r="B25" s="84">
        <v>184.245</v>
      </c>
      <c r="C25" s="12">
        <f aca="true" t="shared" si="19" ref="C25:E30">(B25-B24)*B$5</f>
        <v>281.99999999998226</v>
      </c>
      <c r="D25" s="47">
        <v>50.706</v>
      </c>
      <c r="E25" s="12">
        <f t="shared" si="19"/>
        <v>66.0000000000025</v>
      </c>
      <c r="F25" s="47">
        <v>107.89</v>
      </c>
      <c r="G25" s="12">
        <f t="shared" si="1"/>
        <v>140.99999999999113</v>
      </c>
      <c r="H25" s="30">
        <v>1011.53</v>
      </c>
      <c r="I25" s="12">
        <f t="shared" si="2"/>
        <v>449.9999999999318</v>
      </c>
      <c r="J25" s="30">
        <v>271.751</v>
      </c>
      <c r="K25" s="67">
        <f t="shared" si="3"/>
        <v>1398.0000000000246</v>
      </c>
      <c r="L25" s="47">
        <v>997.1</v>
      </c>
      <c r="M25" s="70">
        <f t="shared" si="3"/>
        <v>300.0000000004093</v>
      </c>
      <c r="N25" s="47">
        <v>310.05</v>
      </c>
      <c r="O25" s="67">
        <f t="shared" si="3"/>
        <v>300.0000000000682</v>
      </c>
      <c r="P25" s="47">
        <v>287.32</v>
      </c>
      <c r="Q25" s="67">
        <f t="shared" si="4"/>
        <v>119.99999999989086</v>
      </c>
      <c r="R25" s="74">
        <f t="shared" si="16"/>
        <v>2937.0000000004097</v>
      </c>
      <c r="S25" s="47">
        <v>333.989</v>
      </c>
      <c r="T25" s="12">
        <f t="shared" si="5"/>
        <v>1241.9999999999618</v>
      </c>
      <c r="U25" s="30">
        <v>1532.24</v>
      </c>
      <c r="V25" s="12">
        <f t="shared" si="6"/>
        <v>0</v>
      </c>
      <c r="W25" s="47">
        <v>15.925</v>
      </c>
      <c r="X25" s="12">
        <f t="shared" si="7"/>
        <v>40.00000000000625</v>
      </c>
      <c r="Y25" s="47">
        <v>637.56</v>
      </c>
      <c r="Z25" s="12">
        <f t="shared" si="8"/>
        <v>859.9999999999</v>
      </c>
      <c r="AA25" s="47">
        <v>90.892</v>
      </c>
      <c r="AB25" s="12">
        <f t="shared" si="9"/>
        <v>114.00000000000432</v>
      </c>
      <c r="AC25" s="47">
        <v>378.864</v>
      </c>
      <c r="AD25" s="67">
        <f t="shared" si="10"/>
        <v>944.9999999999932</v>
      </c>
      <c r="AE25" s="30">
        <v>1247.36</v>
      </c>
      <c r="AF25" s="67">
        <f t="shared" si="10"/>
        <v>59.99999999994543</v>
      </c>
      <c r="AG25" s="8">
        <v>456.98</v>
      </c>
      <c r="AH25" s="67">
        <f t="shared" si="10"/>
        <v>0</v>
      </c>
      <c r="AI25" s="47">
        <v>69.63</v>
      </c>
      <c r="AJ25" s="67">
        <f t="shared" si="11"/>
        <v>0</v>
      </c>
      <c r="AK25" s="73">
        <f t="shared" si="17"/>
        <v>3260.9999999998113</v>
      </c>
      <c r="AL25" s="11"/>
      <c r="AM25" s="12">
        <f t="shared" si="12"/>
        <v>0</v>
      </c>
      <c r="AN25" s="11"/>
      <c r="AO25" s="12">
        <f t="shared" si="13"/>
        <v>0</v>
      </c>
      <c r="AP25" s="11"/>
      <c r="AQ25" s="12">
        <f t="shared" si="14"/>
        <v>0</v>
      </c>
      <c r="AR25" s="11"/>
      <c r="AS25" s="12">
        <f t="shared" si="15"/>
        <v>0</v>
      </c>
      <c r="AT25" s="13">
        <f t="shared" si="18"/>
        <v>6198.000000000221</v>
      </c>
    </row>
    <row r="26" spans="1:46" ht="12.75">
      <c r="A26" s="5" t="s">
        <v>23</v>
      </c>
      <c r="B26" s="84">
        <v>184.342</v>
      </c>
      <c r="C26" s="12">
        <f t="shared" si="19"/>
        <v>291.00000000002524</v>
      </c>
      <c r="D26" s="47">
        <v>50.743</v>
      </c>
      <c r="E26" s="12">
        <f t="shared" si="19"/>
        <v>73.99999999999807</v>
      </c>
      <c r="F26" s="47">
        <v>107.938</v>
      </c>
      <c r="G26" s="12">
        <f t="shared" si="1"/>
        <v>144.00000000000546</v>
      </c>
      <c r="H26" s="30">
        <v>1011.65</v>
      </c>
      <c r="I26" s="12">
        <f t="shared" si="2"/>
        <v>360.00000000001364</v>
      </c>
      <c r="J26" s="30">
        <v>271.98</v>
      </c>
      <c r="K26" s="67">
        <f t="shared" si="3"/>
        <v>1374.000000000251</v>
      </c>
      <c r="L26" s="47">
        <v>997.14</v>
      </c>
      <c r="M26" s="70">
        <f t="shared" si="3"/>
        <v>239.99999999978172</v>
      </c>
      <c r="N26" s="47">
        <v>310.1</v>
      </c>
      <c r="O26" s="67">
        <f t="shared" si="3"/>
        <v>300.0000000000682</v>
      </c>
      <c r="P26" s="47">
        <v>287.33</v>
      </c>
      <c r="Q26" s="67">
        <f t="shared" si="4"/>
        <v>59.99999999994543</v>
      </c>
      <c r="R26" s="74">
        <f t="shared" si="16"/>
        <v>2783.0000000001432</v>
      </c>
      <c r="S26" s="47">
        <v>334.19</v>
      </c>
      <c r="T26" s="12">
        <f t="shared" si="5"/>
        <v>1206.000000000131</v>
      </c>
      <c r="U26" s="30">
        <v>1532.24</v>
      </c>
      <c r="V26" s="12">
        <f t="shared" si="6"/>
        <v>0</v>
      </c>
      <c r="W26" s="47">
        <v>15.934</v>
      </c>
      <c r="X26" s="12">
        <f t="shared" si="7"/>
        <v>35.99999999999426</v>
      </c>
      <c r="Y26" s="47">
        <v>638.02</v>
      </c>
      <c r="Z26" s="12">
        <f t="shared" si="8"/>
        <v>920.0000000000728</v>
      </c>
      <c r="AA26" s="47">
        <v>90.948</v>
      </c>
      <c r="AB26" s="12">
        <f t="shared" si="9"/>
        <v>111.99999999999477</v>
      </c>
      <c r="AC26" s="47">
        <v>379.166</v>
      </c>
      <c r="AD26" s="67">
        <f t="shared" si="10"/>
        <v>906.0000000000628</v>
      </c>
      <c r="AE26" s="30">
        <v>1247.37</v>
      </c>
      <c r="AF26" s="67">
        <f t="shared" si="10"/>
        <v>59.99999999994543</v>
      </c>
      <c r="AG26" s="8">
        <v>456.98</v>
      </c>
      <c r="AH26" s="67">
        <f t="shared" si="10"/>
        <v>0</v>
      </c>
      <c r="AI26" s="47">
        <v>69.63</v>
      </c>
      <c r="AJ26" s="67">
        <f t="shared" si="11"/>
        <v>0</v>
      </c>
      <c r="AK26" s="73">
        <f t="shared" si="17"/>
        <v>3240.000000000201</v>
      </c>
      <c r="AL26" s="11"/>
      <c r="AM26" s="12">
        <f t="shared" si="12"/>
        <v>0</v>
      </c>
      <c r="AN26" s="11"/>
      <c r="AO26" s="12">
        <f t="shared" si="13"/>
        <v>0</v>
      </c>
      <c r="AP26" s="11"/>
      <c r="AQ26" s="12">
        <f t="shared" si="14"/>
        <v>0</v>
      </c>
      <c r="AR26" s="11"/>
      <c r="AS26" s="12">
        <f t="shared" si="15"/>
        <v>0</v>
      </c>
      <c r="AT26" s="13">
        <f t="shared" si="18"/>
        <v>6023.000000000344</v>
      </c>
    </row>
    <row r="27" spans="1:46" ht="12.75">
      <c r="A27" s="5" t="s">
        <v>24</v>
      </c>
      <c r="B27" s="84">
        <v>184.395</v>
      </c>
      <c r="C27" s="12">
        <f t="shared" si="19"/>
        <v>158.99999999999181</v>
      </c>
      <c r="D27" s="47">
        <v>50.76</v>
      </c>
      <c r="E27" s="12">
        <f t="shared" si="19"/>
        <v>33.999999999991815</v>
      </c>
      <c r="F27" s="47">
        <v>107.963</v>
      </c>
      <c r="G27" s="12">
        <f t="shared" si="1"/>
        <v>74.99999999997442</v>
      </c>
      <c r="H27" s="30">
        <v>1011.7</v>
      </c>
      <c r="I27" s="12">
        <f t="shared" si="2"/>
        <v>150.00000000020464</v>
      </c>
      <c r="J27" s="30">
        <v>272.097</v>
      </c>
      <c r="K27" s="67">
        <f t="shared" si="3"/>
        <v>701.9999999997708</v>
      </c>
      <c r="L27" s="47">
        <v>997.17</v>
      </c>
      <c r="M27" s="70">
        <f t="shared" si="3"/>
        <v>179.9999999998363</v>
      </c>
      <c r="N27" s="47">
        <v>310.12</v>
      </c>
      <c r="O27" s="67">
        <f t="shared" si="3"/>
        <v>119.99999999989086</v>
      </c>
      <c r="P27" s="47">
        <v>287.34</v>
      </c>
      <c r="Q27" s="67">
        <f t="shared" si="4"/>
        <v>59.99999999994543</v>
      </c>
      <c r="R27" s="74">
        <f t="shared" si="16"/>
        <v>1419.9999999996608</v>
      </c>
      <c r="S27" s="47">
        <v>334.292</v>
      </c>
      <c r="T27" s="12">
        <f t="shared" si="5"/>
        <v>611.9999999998527</v>
      </c>
      <c r="U27" s="30">
        <v>1532.24</v>
      </c>
      <c r="V27" s="12">
        <f t="shared" si="6"/>
        <v>0</v>
      </c>
      <c r="W27" s="47">
        <v>15.939</v>
      </c>
      <c r="X27" s="12">
        <f t="shared" si="7"/>
        <v>20.000000000003126</v>
      </c>
      <c r="Y27" s="47">
        <v>638.266</v>
      </c>
      <c r="Z27" s="12">
        <f t="shared" si="8"/>
        <v>491.9999999999618</v>
      </c>
      <c r="AA27" s="47">
        <v>90.972</v>
      </c>
      <c r="AB27" s="12">
        <f t="shared" si="9"/>
        <v>48.00000000000182</v>
      </c>
      <c r="AC27" s="47">
        <v>379.315</v>
      </c>
      <c r="AD27" s="67">
        <f t="shared" si="10"/>
        <v>447.00000000000273</v>
      </c>
      <c r="AE27" s="30">
        <v>1247.37</v>
      </c>
      <c r="AF27" s="67">
        <f t="shared" si="10"/>
        <v>0</v>
      </c>
      <c r="AG27" s="8">
        <v>456.98</v>
      </c>
      <c r="AH27" s="67">
        <f t="shared" si="10"/>
        <v>0</v>
      </c>
      <c r="AI27" s="47">
        <v>69.63</v>
      </c>
      <c r="AJ27" s="67">
        <f t="shared" si="11"/>
        <v>0</v>
      </c>
      <c r="AK27" s="73">
        <f t="shared" si="17"/>
        <v>1618.9999999998222</v>
      </c>
      <c r="AL27" s="11"/>
      <c r="AM27" s="12">
        <f t="shared" si="12"/>
        <v>0</v>
      </c>
      <c r="AN27" s="11"/>
      <c r="AO27" s="12">
        <f t="shared" si="13"/>
        <v>0</v>
      </c>
      <c r="AP27" s="11"/>
      <c r="AQ27" s="12">
        <f t="shared" si="14"/>
        <v>0</v>
      </c>
      <c r="AR27" s="11"/>
      <c r="AS27" s="12">
        <f t="shared" si="15"/>
        <v>0</v>
      </c>
      <c r="AT27" s="13">
        <f t="shared" si="18"/>
        <v>3038.999999999483</v>
      </c>
    </row>
    <row r="28" spans="1:46" ht="12.75">
      <c r="A28" s="5" t="s">
        <v>25</v>
      </c>
      <c r="B28" s="84">
        <v>184.517</v>
      </c>
      <c r="C28" s="12">
        <f t="shared" si="19"/>
        <v>365.999999999957</v>
      </c>
      <c r="D28" s="47">
        <v>50.804</v>
      </c>
      <c r="E28" s="12">
        <f t="shared" si="19"/>
        <v>88.00000000000807</v>
      </c>
      <c r="F28" s="47">
        <v>108.024</v>
      </c>
      <c r="G28" s="12">
        <f t="shared" si="1"/>
        <v>183.00000000002115</v>
      </c>
      <c r="H28" s="30">
        <v>1011.83</v>
      </c>
      <c r="I28" s="12">
        <f t="shared" si="2"/>
        <v>389.99999999998636</v>
      </c>
      <c r="J28" s="30">
        <v>272.373</v>
      </c>
      <c r="K28" s="67">
        <f t="shared" si="3"/>
        <v>1656.0000000000628</v>
      </c>
      <c r="L28" s="47">
        <v>997.23</v>
      </c>
      <c r="M28" s="70">
        <f t="shared" si="3"/>
        <v>360.0000000003547</v>
      </c>
      <c r="N28" s="47">
        <v>310.18</v>
      </c>
      <c r="O28" s="67">
        <f t="shared" si="3"/>
        <v>360.00000000001364</v>
      </c>
      <c r="P28" s="47">
        <v>287.37</v>
      </c>
      <c r="Q28" s="67">
        <f t="shared" si="4"/>
        <v>180.00000000017735</v>
      </c>
      <c r="R28" s="74">
        <f t="shared" si="16"/>
        <v>3403.000000000404</v>
      </c>
      <c r="S28" s="47">
        <v>334.524</v>
      </c>
      <c r="T28" s="12">
        <f t="shared" si="5"/>
        <v>1392.0000000001664</v>
      </c>
      <c r="U28" s="30">
        <v>1532.24</v>
      </c>
      <c r="V28" s="12">
        <f t="shared" si="6"/>
        <v>0</v>
      </c>
      <c r="W28" s="47">
        <v>15.951</v>
      </c>
      <c r="X28" s="12">
        <f t="shared" si="7"/>
        <v>48.00000000000182</v>
      </c>
      <c r="Y28" s="47">
        <v>638.852</v>
      </c>
      <c r="Z28" s="12">
        <f t="shared" si="8"/>
        <v>1172.0000000000255</v>
      </c>
      <c r="AA28" s="47">
        <v>91.026</v>
      </c>
      <c r="AB28" s="12">
        <f t="shared" si="9"/>
        <v>108.00000000000409</v>
      </c>
      <c r="AC28" s="47">
        <v>379.66</v>
      </c>
      <c r="AD28" s="67">
        <f t="shared" si="10"/>
        <v>1035.0000000000819</v>
      </c>
      <c r="AE28" s="30">
        <v>1247.38</v>
      </c>
      <c r="AF28" s="67">
        <f t="shared" si="10"/>
        <v>60.00000000130967</v>
      </c>
      <c r="AG28" s="8">
        <v>456.98</v>
      </c>
      <c r="AH28" s="67">
        <f t="shared" si="10"/>
        <v>0</v>
      </c>
      <c r="AI28" s="47">
        <v>69.63</v>
      </c>
      <c r="AJ28" s="67">
        <f t="shared" si="11"/>
        <v>0</v>
      </c>
      <c r="AK28" s="73">
        <f t="shared" si="17"/>
        <v>3815.0000000015893</v>
      </c>
      <c r="AL28" s="11"/>
      <c r="AM28" s="12">
        <f t="shared" si="12"/>
        <v>0</v>
      </c>
      <c r="AN28" s="11"/>
      <c r="AO28" s="12">
        <f t="shared" si="13"/>
        <v>0</v>
      </c>
      <c r="AP28" s="11"/>
      <c r="AQ28" s="12">
        <f t="shared" si="14"/>
        <v>0</v>
      </c>
      <c r="AR28" s="11"/>
      <c r="AS28" s="12">
        <f t="shared" si="15"/>
        <v>0</v>
      </c>
      <c r="AT28" s="13">
        <f t="shared" si="18"/>
        <v>7218.000000001993</v>
      </c>
    </row>
    <row r="29" spans="1:46" ht="12.75">
      <c r="A29" s="5" t="s">
        <v>26</v>
      </c>
      <c r="B29" s="84">
        <v>184.584</v>
      </c>
      <c r="C29" s="12">
        <f t="shared" si="19"/>
        <v>201.00000000002183</v>
      </c>
      <c r="D29" s="47">
        <v>50.828</v>
      </c>
      <c r="E29" s="12">
        <f t="shared" si="19"/>
        <v>48.00000000000182</v>
      </c>
      <c r="F29" s="47">
        <v>108.056</v>
      </c>
      <c r="G29" s="12">
        <f t="shared" si="1"/>
        <v>95.99999999998943</v>
      </c>
      <c r="H29" s="30">
        <v>1011.89</v>
      </c>
      <c r="I29" s="12">
        <f t="shared" si="2"/>
        <v>179.9999999998363</v>
      </c>
      <c r="J29" s="30">
        <v>272.522</v>
      </c>
      <c r="K29" s="67">
        <f t="shared" si="3"/>
        <v>894.0000000000055</v>
      </c>
      <c r="L29" s="47">
        <v>997.25</v>
      </c>
      <c r="M29" s="70">
        <f t="shared" si="3"/>
        <v>119.99999999989086</v>
      </c>
      <c r="N29" s="47">
        <v>310.21</v>
      </c>
      <c r="O29" s="67">
        <f t="shared" si="3"/>
        <v>179.9999999998363</v>
      </c>
      <c r="P29" s="47">
        <v>287.37</v>
      </c>
      <c r="Q29" s="67">
        <f t="shared" si="4"/>
        <v>0</v>
      </c>
      <c r="R29" s="74">
        <f t="shared" si="16"/>
        <v>1718.999999999582</v>
      </c>
      <c r="S29" s="47">
        <v>334.643</v>
      </c>
      <c r="T29" s="12">
        <f t="shared" si="5"/>
        <v>713.9999999998281</v>
      </c>
      <c r="U29" s="30">
        <v>1532.24</v>
      </c>
      <c r="V29" s="12">
        <f t="shared" si="6"/>
        <v>0</v>
      </c>
      <c r="W29" s="47">
        <v>15.957</v>
      </c>
      <c r="X29" s="12">
        <f t="shared" si="7"/>
        <v>24.00000000000091</v>
      </c>
      <c r="Y29" s="47">
        <v>639.168</v>
      </c>
      <c r="Z29" s="12">
        <f t="shared" si="8"/>
        <v>632.0000000000618</v>
      </c>
      <c r="AA29" s="47">
        <v>91.055</v>
      </c>
      <c r="AB29" s="12">
        <f t="shared" si="9"/>
        <v>58.000000000021146</v>
      </c>
      <c r="AC29" s="47">
        <v>379.837</v>
      </c>
      <c r="AD29" s="67">
        <f t="shared" si="10"/>
        <v>530.9999999998922</v>
      </c>
      <c r="AE29" s="30">
        <v>1247.38</v>
      </c>
      <c r="AF29" s="67">
        <f t="shared" si="10"/>
        <v>0</v>
      </c>
      <c r="AG29" s="8">
        <v>456.98</v>
      </c>
      <c r="AH29" s="67">
        <f t="shared" si="10"/>
        <v>0</v>
      </c>
      <c r="AI29" s="47">
        <v>69.63</v>
      </c>
      <c r="AJ29" s="67">
        <f t="shared" si="11"/>
        <v>0</v>
      </c>
      <c r="AK29" s="73">
        <f t="shared" si="17"/>
        <v>1958.9999999998042</v>
      </c>
      <c r="AL29" s="11"/>
      <c r="AM29" s="12">
        <f t="shared" si="12"/>
        <v>0</v>
      </c>
      <c r="AN29" s="11"/>
      <c r="AO29" s="12">
        <f t="shared" si="13"/>
        <v>0</v>
      </c>
      <c r="AP29" s="11"/>
      <c r="AQ29" s="12">
        <f t="shared" si="14"/>
        <v>0</v>
      </c>
      <c r="AR29" s="11"/>
      <c r="AS29" s="12">
        <f t="shared" si="15"/>
        <v>0</v>
      </c>
      <c r="AT29" s="13">
        <f t="shared" si="18"/>
        <v>3677.9999999993865</v>
      </c>
    </row>
    <row r="30" spans="1:46" ht="12.75">
      <c r="A30" s="5" t="s">
        <v>27</v>
      </c>
      <c r="B30" s="84">
        <v>184.701</v>
      </c>
      <c r="C30" s="12">
        <f t="shared" si="19"/>
        <v>350.99999999997067</v>
      </c>
      <c r="D30" s="47">
        <v>50.866</v>
      </c>
      <c r="E30" s="12">
        <f t="shared" si="19"/>
        <v>75.9999999999934</v>
      </c>
      <c r="F30" s="47">
        <v>108.11</v>
      </c>
      <c r="G30" s="12">
        <f>(F30-F29)*F$5</f>
        <v>162.00000000000614</v>
      </c>
      <c r="H30" s="30">
        <v>1011.98</v>
      </c>
      <c r="I30" s="12">
        <f t="shared" si="2"/>
        <v>270.0000000000955</v>
      </c>
      <c r="J30" s="30">
        <v>272.788</v>
      </c>
      <c r="K30" s="67">
        <f t="shared" si="3"/>
        <v>1596.0000000001173</v>
      </c>
      <c r="L30" s="47">
        <v>997.28</v>
      </c>
      <c r="M30" s="70">
        <f t="shared" si="3"/>
        <v>179.9999999998363</v>
      </c>
      <c r="N30" s="47">
        <v>310.24</v>
      </c>
      <c r="O30" s="67">
        <f t="shared" si="3"/>
        <v>180.00000000017735</v>
      </c>
      <c r="P30" s="47">
        <v>287.38</v>
      </c>
      <c r="Q30" s="67">
        <f t="shared" si="4"/>
        <v>59.99999999994543</v>
      </c>
      <c r="R30" s="74">
        <f t="shared" si="16"/>
        <v>2815.0000000001965</v>
      </c>
      <c r="S30" s="47">
        <v>334.843</v>
      </c>
      <c r="T30" s="12">
        <f t="shared" si="5"/>
        <v>1200.0000000002728</v>
      </c>
      <c r="U30" s="30">
        <v>1532.24</v>
      </c>
      <c r="V30" s="12">
        <f t="shared" si="6"/>
        <v>0</v>
      </c>
      <c r="W30" s="47">
        <v>15.967</v>
      </c>
      <c r="X30" s="12">
        <f t="shared" si="7"/>
        <v>39.99999999999915</v>
      </c>
      <c r="Y30" s="47">
        <v>639.722</v>
      </c>
      <c r="Z30" s="12">
        <f t="shared" si="8"/>
        <v>1107.9999999999472</v>
      </c>
      <c r="AA30" s="47">
        <v>91.109</v>
      </c>
      <c r="AB30" s="12">
        <f t="shared" si="9"/>
        <v>107.99999999997567</v>
      </c>
      <c r="AC30" s="47">
        <v>380.144</v>
      </c>
      <c r="AD30" s="67">
        <f t="shared" si="10"/>
        <v>921.0000000000491</v>
      </c>
      <c r="AE30" s="30">
        <v>1247.39</v>
      </c>
      <c r="AF30" s="67">
        <f t="shared" si="10"/>
        <v>59.99999999994543</v>
      </c>
      <c r="AG30" s="8">
        <v>456.98</v>
      </c>
      <c r="AH30" s="67">
        <f t="shared" si="10"/>
        <v>0</v>
      </c>
      <c r="AI30" s="47">
        <v>69.63</v>
      </c>
      <c r="AJ30" s="67">
        <f t="shared" si="11"/>
        <v>0</v>
      </c>
      <c r="AK30" s="73">
        <f t="shared" si="17"/>
        <v>3437.000000000189</v>
      </c>
      <c r="AL30" s="11"/>
      <c r="AM30" s="12">
        <f t="shared" si="12"/>
        <v>0</v>
      </c>
      <c r="AN30" s="11"/>
      <c r="AO30" s="12">
        <f t="shared" si="13"/>
        <v>0</v>
      </c>
      <c r="AP30" s="11"/>
      <c r="AQ30" s="12">
        <f t="shared" si="14"/>
        <v>0</v>
      </c>
      <c r="AR30" s="11"/>
      <c r="AS30" s="12">
        <f t="shared" si="15"/>
        <v>0</v>
      </c>
      <c r="AT30" s="13">
        <f t="shared" si="18"/>
        <v>6252.000000000386</v>
      </c>
    </row>
    <row r="31" spans="1:46" ht="12.75">
      <c r="A31" s="5" t="s">
        <v>28</v>
      </c>
      <c r="B31" s="84">
        <v>184.772</v>
      </c>
      <c r="C31" s="12">
        <f>(B31-B30)*B$5</f>
        <v>212.99999999999386</v>
      </c>
      <c r="D31" s="47">
        <v>50.89</v>
      </c>
      <c r="E31" s="29">
        <f>(D31-D30)*D$5</f>
        <v>48.00000000000182</v>
      </c>
      <c r="F31" s="47">
        <v>108.143</v>
      </c>
      <c r="G31" s="29">
        <f>(F31-F30)*F$5</f>
        <v>99.00000000000375</v>
      </c>
      <c r="H31" s="30">
        <v>1012.04</v>
      </c>
      <c r="I31" s="29">
        <f>(H31-H30)*H$5</f>
        <v>179.9999999998363</v>
      </c>
      <c r="J31" s="30">
        <v>272.948</v>
      </c>
      <c r="K31" s="68">
        <f>(J31-J30)*J$5</f>
        <v>959.999999999809</v>
      </c>
      <c r="L31" s="47">
        <v>997.29</v>
      </c>
      <c r="M31" s="70">
        <f>(L31-L30)*L$5</f>
        <v>59.99999999994543</v>
      </c>
      <c r="N31" s="47">
        <v>310.26</v>
      </c>
      <c r="O31" s="67">
        <f>(N31-N30)*N$5</f>
        <v>119.99999999989086</v>
      </c>
      <c r="P31" s="47">
        <v>287.39</v>
      </c>
      <c r="Q31" s="67">
        <f>(P31-P30)*P$5</f>
        <v>59.99999999994543</v>
      </c>
      <c r="R31" s="74">
        <f t="shared" si="16"/>
        <v>1679.9999999994811</v>
      </c>
      <c r="S31" s="47">
        <v>334.964</v>
      </c>
      <c r="T31" s="29">
        <f>(S31-S30)*S$5</f>
        <v>725.9999999998854</v>
      </c>
      <c r="U31" s="30">
        <v>1532.24</v>
      </c>
      <c r="V31" s="29">
        <f>(U31-U30)*U$5</f>
        <v>0</v>
      </c>
      <c r="W31" s="47">
        <v>15.974</v>
      </c>
      <c r="X31" s="29">
        <f>(W31-W30)*W$5</f>
        <v>27.999999999998693</v>
      </c>
      <c r="Y31" s="47">
        <v>640.044</v>
      </c>
      <c r="Z31" s="29">
        <f>(Y31-Y30)*Y$5</f>
        <v>644.0000000000055</v>
      </c>
      <c r="AA31" s="47">
        <v>91.142</v>
      </c>
      <c r="AB31" s="29">
        <f>(AA31-AA30)*AA$5</f>
        <v>66.0000000000025</v>
      </c>
      <c r="AC31" s="47">
        <v>380.333</v>
      </c>
      <c r="AD31" s="68">
        <f>(AC31-AC30)*AC$5</f>
        <v>567.0000000000641</v>
      </c>
      <c r="AE31" s="30">
        <v>1247.4</v>
      </c>
      <c r="AF31" s="67">
        <f>(AE31-AE30)*AE$5</f>
        <v>59.99999999994543</v>
      </c>
      <c r="AG31" s="8">
        <v>456.98</v>
      </c>
      <c r="AH31" s="67">
        <f>(AG31-AG30)*AG$5</f>
        <v>0</v>
      </c>
      <c r="AI31" s="47">
        <v>69.63</v>
      </c>
      <c r="AJ31" s="67">
        <f>(AI31-AI30)*AI$5</f>
        <v>0</v>
      </c>
      <c r="AK31" s="74">
        <f t="shared" si="17"/>
        <v>2090.999999999902</v>
      </c>
      <c r="AL31" s="28"/>
      <c r="AM31" s="29"/>
      <c r="AN31" s="28"/>
      <c r="AO31" s="29"/>
      <c r="AP31" s="28"/>
      <c r="AQ31" s="29"/>
      <c r="AR31" s="28"/>
      <c r="AS31" s="29"/>
      <c r="AT31" s="13">
        <f t="shared" si="18"/>
        <v>3770.999999999383</v>
      </c>
    </row>
    <row r="32" spans="1:46" ht="13.5" thickBot="1">
      <c r="A32" s="5" t="s">
        <v>40</v>
      </c>
      <c r="B32" s="84">
        <v>184.856</v>
      </c>
      <c r="C32" s="12">
        <f>(B32-B31)*B$5</f>
        <v>252.00000000000955</v>
      </c>
      <c r="D32" s="47">
        <v>50.926</v>
      </c>
      <c r="E32" s="15">
        <f>(D32-D31)*D$5</f>
        <v>72.00000000000273</v>
      </c>
      <c r="F32" s="47">
        <v>108.186</v>
      </c>
      <c r="G32" s="15">
        <f>(F32-F31)*F$5</f>
        <v>129.0000000000191</v>
      </c>
      <c r="H32" s="30">
        <v>1012.13</v>
      </c>
      <c r="I32" s="15">
        <f>(H32-H30)*H$5</f>
        <v>449.9999999999318</v>
      </c>
      <c r="J32" s="30">
        <v>273.14</v>
      </c>
      <c r="K32" s="69">
        <f>(J32-J31)*J$5</f>
        <v>1152.0000000000437</v>
      </c>
      <c r="L32" s="47">
        <v>997.32</v>
      </c>
      <c r="M32" s="77">
        <f>(L32-L31)*L$5</f>
        <v>180.0000000005184</v>
      </c>
      <c r="N32" s="47">
        <v>310.28</v>
      </c>
      <c r="O32" s="68">
        <f>(N32-N31)*N$5</f>
        <v>119.99999999989086</v>
      </c>
      <c r="P32" s="47">
        <v>287.47</v>
      </c>
      <c r="Q32" s="68">
        <f>(P32-P31)*P$5</f>
        <v>480.00000000024556</v>
      </c>
      <c r="R32" s="80">
        <f t="shared" si="16"/>
        <v>2355.000000000416</v>
      </c>
      <c r="S32" s="47">
        <v>335.113</v>
      </c>
      <c r="T32" s="15">
        <f>(S32-S31)*S$5</f>
        <v>894.0000000000055</v>
      </c>
      <c r="U32" s="30">
        <v>1532.24</v>
      </c>
      <c r="V32" s="15">
        <f>(U32-U31)*U$5</f>
        <v>0</v>
      </c>
      <c r="W32" s="47">
        <v>15.984</v>
      </c>
      <c r="X32" s="15">
        <f>(W32-W31)*W$5</f>
        <v>39.99999999999915</v>
      </c>
      <c r="Y32" s="47">
        <v>640.43</v>
      </c>
      <c r="Z32" s="15">
        <f>(Y32-Y31)*Y$5</f>
        <v>771.9999999999345</v>
      </c>
      <c r="AA32" s="47">
        <v>91.184</v>
      </c>
      <c r="AB32" s="15">
        <f>(AA32-AA31)*AA$5</f>
        <v>84.00000000000318</v>
      </c>
      <c r="AC32" s="47">
        <v>380.55</v>
      </c>
      <c r="AD32" s="69">
        <f>(AC32-AC31)*AC$5</f>
        <v>650.9999999999536</v>
      </c>
      <c r="AE32" s="30">
        <v>1247.4</v>
      </c>
      <c r="AF32" s="68">
        <f>(AE32-AE31)*AE$5</f>
        <v>0</v>
      </c>
      <c r="AG32" s="8">
        <v>456.98</v>
      </c>
      <c r="AH32" s="68">
        <f>(AG32-AG31)*AG$5</f>
        <v>0</v>
      </c>
      <c r="AI32" s="47">
        <v>69.63</v>
      </c>
      <c r="AJ32" s="68">
        <f>(AI32-AI31)*AI$5</f>
        <v>0</v>
      </c>
      <c r="AK32" s="73">
        <f t="shared" si="17"/>
        <v>2440.999999999896</v>
      </c>
      <c r="AL32" s="14"/>
      <c r="AM32" s="15">
        <f>(AL32-AL30)*AL$5</f>
        <v>0</v>
      </c>
      <c r="AN32" s="14"/>
      <c r="AO32" s="15">
        <f>(AN32-AN30)*AN$5</f>
        <v>0</v>
      </c>
      <c r="AP32" s="14"/>
      <c r="AQ32" s="15">
        <f>(AP32-AP30)*AP$5</f>
        <v>0</v>
      </c>
      <c r="AR32" s="14"/>
      <c r="AS32" s="15">
        <f>(AR32-AR30)*AR$5</f>
        <v>0</v>
      </c>
      <c r="AT32" s="81">
        <f t="shared" si="18"/>
        <v>4796.000000000312</v>
      </c>
    </row>
    <row r="33" spans="2:46" ht="13.5" thickBot="1">
      <c r="B33" s="16"/>
      <c r="C33" s="17">
        <f>SUM(C8:C32)</f>
        <v>5271.000000000015</v>
      </c>
      <c r="D33" s="16"/>
      <c r="E33" s="17">
        <f>SUM(E8:E32)</f>
        <v>1292.0000000000016</v>
      </c>
      <c r="F33" s="16"/>
      <c r="G33" s="17">
        <f>SUM(G8:G32)</f>
        <v>2712.000000000031</v>
      </c>
      <c r="H33" s="16"/>
      <c r="I33" s="17">
        <f>SUM(I8:I32)</f>
        <v>7859.999999999673</v>
      </c>
      <c r="J33" s="16"/>
      <c r="K33" s="18">
        <f>SUM(K8:K32)</f>
        <v>24671.999999999796</v>
      </c>
      <c r="L33" s="78"/>
      <c r="M33" s="17">
        <f>SUM(M8:M32)</f>
        <v>4320.000000000164</v>
      </c>
      <c r="N33" s="79"/>
      <c r="O33" s="17">
        <f>SUM(O8:O32)</f>
        <v>4139.999999999986</v>
      </c>
      <c r="P33" s="79"/>
      <c r="Q33" s="17">
        <f>SUM(Q8:Q32)</f>
        <v>1800.0000000000682</v>
      </c>
      <c r="R33" s="17">
        <f>SUM(R8:R32)</f>
        <v>50266.999999999665</v>
      </c>
      <c r="S33" s="16"/>
      <c r="T33" s="17">
        <f>SUM(T8:T32)</f>
        <v>20820.000000000167</v>
      </c>
      <c r="U33" s="16"/>
      <c r="V33" s="17">
        <f>SUM(V8:V32)</f>
        <v>0</v>
      </c>
      <c r="W33" s="16"/>
      <c r="X33" s="17">
        <f>SUM(X8:X32)</f>
        <v>816.0000000000023</v>
      </c>
      <c r="Y33" s="16"/>
      <c r="Z33" s="17">
        <f>SUM(Z8:Z32)</f>
        <v>15750</v>
      </c>
      <c r="AA33" s="16"/>
      <c r="AB33" s="17">
        <f>SUM(AB8:AB32)</f>
        <v>2228.0000000000086</v>
      </c>
      <c r="AC33" s="16"/>
      <c r="AD33" s="17">
        <f>SUM(AD8:AD32)</f>
        <v>16125</v>
      </c>
      <c r="AE33" s="59"/>
      <c r="AF33" s="17">
        <f>SUM(AF8:AF32)</f>
        <v>540.0000000008731</v>
      </c>
      <c r="AG33" s="59"/>
      <c r="AH33" s="17">
        <f>SUM(AH8:AH32)</f>
        <v>0</v>
      </c>
      <c r="AI33" s="59"/>
      <c r="AJ33" s="17">
        <f>SUM(AJ8:AJ32)</f>
        <v>0</v>
      </c>
      <c r="AK33" s="82">
        <f>SUM(AK8:AK32)</f>
        <v>56279.00000000105</v>
      </c>
      <c r="AL33" s="16"/>
      <c r="AM33" s="17">
        <f>SUM(AM8:AM32)</f>
        <v>0</v>
      </c>
      <c r="AN33" s="16"/>
      <c r="AO33" s="17">
        <f>SUM(AO8:AO32)</f>
        <v>0</v>
      </c>
      <c r="AP33" s="16"/>
      <c r="AQ33" s="17">
        <f>SUM(AQ8:AQ32)</f>
        <v>0</v>
      </c>
      <c r="AR33" s="16"/>
      <c r="AS33" s="18">
        <f>SUM(AS8:AS32)</f>
        <v>0</v>
      </c>
      <c r="AT33" s="83">
        <f>SUM(C33+E33+G33+I33+K33+T33+V33+X33+Z33+AB33+AD33+AM33+AO33+AQ33+AS33+M33+O33++AF33++AH33)</f>
        <v>106546.00000000071</v>
      </c>
    </row>
    <row r="34" ht="12.75">
      <c r="F34" s="27"/>
    </row>
  </sheetData>
  <sheetProtection formatCells="0" formatColumns="0" formatRows="0"/>
  <mergeCells count="45">
    <mergeCell ref="N5:O5"/>
    <mergeCell ref="N6:O6"/>
    <mergeCell ref="AE5:AF5"/>
    <mergeCell ref="AE6:AF6"/>
    <mergeCell ref="AL5:AM5"/>
    <mergeCell ref="U6:V6"/>
    <mergeCell ref="AL6:AM6"/>
    <mergeCell ref="AG5:AH5"/>
    <mergeCell ref="S5:T5"/>
    <mergeCell ref="U5:V5"/>
    <mergeCell ref="D5:E5"/>
    <mergeCell ref="D6:E6"/>
    <mergeCell ref="F6:G6"/>
    <mergeCell ref="H5:I5"/>
    <mergeCell ref="H6:I6"/>
    <mergeCell ref="L6:M6"/>
    <mergeCell ref="L5:M5"/>
    <mergeCell ref="A1:I1"/>
    <mergeCell ref="AP5:AQ5"/>
    <mergeCell ref="F5:G5"/>
    <mergeCell ref="AA5:AB5"/>
    <mergeCell ref="R5:R6"/>
    <mergeCell ref="AK5:AK6"/>
    <mergeCell ref="B6:C6"/>
    <mergeCell ref="B5:C5"/>
    <mergeCell ref="AI5:AJ5"/>
    <mergeCell ref="P6:Q6"/>
    <mergeCell ref="AR5:AS5"/>
    <mergeCell ref="AR6:AS6"/>
    <mergeCell ref="J6:K6"/>
    <mergeCell ref="S6:T6"/>
    <mergeCell ref="AN5:AO5"/>
    <mergeCell ref="AN6:AO6"/>
    <mergeCell ref="AA6:AB6"/>
    <mergeCell ref="AI6:AJ6"/>
    <mergeCell ref="J5:K5"/>
    <mergeCell ref="P5:Q5"/>
    <mergeCell ref="AP6:AQ6"/>
    <mergeCell ref="AC5:AD5"/>
    <mergeCell ref="AC6:AD6"/>
    <mergeCell ref="W6:X6"/>
    <mergeCell ref="Y5:Z5"/>
    <mergeCell ref="Y6:Z6"/>
    <mergeCell ref="W5:X5"/>
    <mergeCell ref="AG6:AH6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3"/>
  <sheetViews>
    <sheetView showZeros="0" defaultGridColor="0" zoomScalePageLayoutView="0" colorId="48"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R20" sqref="R20"/>
    </sheetView>
  </sheetViews>
  <sheetFormatPr defaultColWidth="9.00390625" defaultRowHeight="12.75" outlineLevelCol="1"/>
  <cols>
    <col min="1" max="1" width="6.625" style="0" customWidth="1"/>
    <col min="2" max="2" width="10.125" style="0" customWidth="1"/>
    <col min="3" max="3" width="11.125" style="0" customWidth="1"/>
    <col min="4" max="4" width="10.625" style="0" customWidth="1"/>
    <col min="5" max="7" width="10.375" style="0" customWidth="1"/>
    <col min="8" max="8" width="9.00390625" style="0" customWidth="1"/>
    <col min="9" max="9" width="10.125" style="0" customWidth="1"/>
    <col min="10" max="10" width="8.875" style="0" customWidth="1"/>
    <col min="11" max="11" width="9.00390625" style="0" customWidth="1"/>
    <col min="12" max="12" width="9.25390625" style="0" customWidth="1"/>
    <col min="13" max="13" width="9.875" style="0" customWidth="1"/>
    <col min="14" max="14" width="10.625" style="0" customWidth="1"/>
    <col min="15" max="15" width="10.25390625" style="0" customWidth="1"/>
    <col min="16" max="16" width="9.875" style="0" customWidth="1"/>
    <col min="17" max="18" width="9.375" style="0" customWidth="1"/>
    <col min="19" max="19" width="8.625" style="0" customWidth="1"/>
    <col min="20" max="20" width="9.75390625" style="0" customWidth="1"/>
    <col min="21" max="21" width="10.625" style="0" customWidth="1"/>
    <col min="22" max="22" width="8.875" style="0" customWidth="1"/>
    <col min="23" max="23" width="8.75390625" style="0" customWidth="1"/>
    <col min="24" max="24" width="9.375" style="0" customWidth="1"/>
    <col min="26" max="26" width="12.625" style="0" hidden="1" customWidth="1" outlineLevel="1"/>
    <col min="27" max="27" width="13.375" style="0" hidden="1" customWidth="1" outlineLevel="1"/>
    <col min="28" max="28" width="12.625" style="0" hidden="1" customWidth="1" outlineLevel="1"/>
    <col min="29" max="29" width="13.375" style="0" hidden="1" customWidth="1" outlineLevel="1"/>
    <col min="30" max="30" width="12.625" style="0" hidden="1" customWidth="1" outlineLevel="1"/>
    <col min="31" max="31" width="13.375" style="0" hidden="1" customWidth="1" outlineLevel="1"/>
    <col min="32" max="32" width="12.625" style="0" hidden="1" customWidth="1" outlineLevel="1"/>
    <col min="33" max="33" width="4.625" style="0" customWidth="1" outlineLevel="1"/>
    <col min="34" max="34" width="11.875" style="0" customWidth="1"/>
  </cols>
  <sheetData>
    <row r="1" spans="1:41" ht="13.5" customHeight="1">
      <c r="A1" s="94" t="s">
        <v>34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6"/>
      <c r="AJ1" s="6"/>
      <c r="AK1" s="6"/>
      <c r="AL1" s="6"/>
      <c r="AM1" s="6"/>
      <c r="AN1" s="6"/>
      <c r="AO1" s="6"/>
    </row>
    <row r="2" spans="1:41" ht="12" customHeight="1">
      <c r="A2" s="94" t="s">
        <v>35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22"/>
      <c r="M2" s="22" t="s">
        <v>29</v>
      </c>
      <c r="N2" s="22"/>
      <c r="O2" s="22" t="s">
        <v>39</v>
      </c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6"/>
      <c r="AJ2" s="6"/>
      <c r="AK2" s="6"/>
      <c r="AL2" s="6"/>
      <c r="AM2" s="6"/>
      <c r="AN2" s="6"/>
      <c r="AO2" s="6"/>
    </row>
    <row r="3" spans="1:41" ht="14.25" customHeight="1">
      <c r="A3" s="101" t="s">
        <v>44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6"/>
      <c r="AJ3" s="6"/>
      <c r="AK3" s="6"/>
      <c r="AL3" s="6"/>
      <c r="AM3" s="6"/>
      <c r="AN3" s="6"/>
      <c r="AO3" s="6"/>
    </row>
    <row r="4" ht="12.75" customHeight="1" hidden="1"/>
    <row r="5" spans="1:39" ht="39.75" customHeight="1">
      <c r="A5" s="2" t="s">
        <v>2</v>
      </c>
      <c r="B5" s="86">
        <v>4800</v>
      </c>
      <c r="C5" s="87"/>
      <c r="D5" s="86">
        <v>3600</v>
      </c>
      <c r="E5" s="87"/>
      <c r="F5" s="64">
        <v>3600</v>
      </c>
      <c r="G5" s="64"/>
      <c r="H5" s="86">
        <v>3600</v>
      </c>
      <c r="I5" s="87"/>
      <c r="J5" s="86">
        <v>3600</v>
      </c>
      <c r="K5" s="87"/>
      <c r="L5" s="86">
        <v>4800</v>
      </c>
      <c r="M5" s="87"/>
      <c r="N5" s="86">
        <v>4800</v>
      </c>
      <c r="O5" s="87"/>
      <c r="P5" s="86">
        <v>4800</v>
      </c>
      <c r="Q5" s="87"/>
      <c r="R5" s="86">
        <v>8000</v>
      </c>
      <c r="S5" s="87"/>
      <c r="T5" s="86">
        <v>4000</v>
      </c>
      <c r="U5" s="87"/>
      <c r="V5" s="86">
        <v>4000</v>
      </c>
      <c r="W5" s="87"/>
      <c r="X5" s="86">
        <v>14000</v>
      </c>
      <c r="Y5" s="87"/>
      <c r="Z5" s="86">
        <v>0</v>
      </c>
      <c r="AA5" s="87"/>
      <c r="AB5" s="86">
        <v>0</v>
      </c>
      <c r="AC5" s="87"/>
      <c r="AD5" s="86">
        <v>0</v>
      </c>
      <c r="AE5" s="87"/>
      <c r="AF5" s="86">
        <v>0</v>
      </c>
      <c r="AG5" s="87"/>
      <c r="AH5" s="6"/>
      <c r="AI5" s="6"/>
      <c r="AJ5" s="6"/>
      <c r="AK5" s="6"/>
      <c r="AL5" s="6"/>
      <c r="AM5" s="6"/>
    </row>
    <row r="6" spans="1:39" ht="31.5" customHeight="1" thickBot="1">
      <c r="A6" s="1" t="s">
        <v>1</v>
      </c>
      <c r="B6" s="88">
        <v>4</v>
      </c>
      <c r="C6" s="89"/>
      <c r="D6" s="88">
        <v>6</v>
      </c>
      <c r="E6" s="89"/>
      <c r="F6" s="65">
        <v>8</v>
      </c>
      <c r="G6" s="65"/>
      <c r="H6" s="88">
        <v>10</v>
      </c>
      <c r="I6" s="89"/>
      <c r="J6" s="88">
        <v>12</v>
      </c>
      <c r="K6" s="89"/>
      <c r="L6" s="88">
        <v>22</v>
      </c>
      <c r="M6" s="89"/>
      <c r="N6" s="88">
        <v>26</v>
      </c>
      <c r="O6" s="89"/>
      <c r="P6" s="88">
        <v>28</v>
      </c>
      <c r="Q6" s="89"/>
      <c r="R6" s="88">
        <v>6</v>
      </c>
      <c r="S6" s="89"/>
      <c r="T6" s="88">
        <v>16</v>
      </c>
      <c r="U6" s="89"/>
      <c r="V6" s="88">
        <v>17</v>
      </c>
      <c r="W6" s="89"/>
      <c r="X6" s="88">
        <v>35</v>
      </c>
      <c r="Y6" s="89"/>
      <c r="Z6" s="88" t="s">
        <v>29</v>
      </c>
      <c r="AA6" s="89"/>
      <c r="AB6" s="88" t="s">
        <v>29</v>
      </c>
      <c r="AC6" s="89"/>
      <c r="AD6" s="88" t="s">
        <v>29</v>
      </c>
      <c r="AE6" s="89"/>
      <c r="AF6" s="88" t="s">
        <v>29</v>
      </c>
      <c r="AG6" s="89"/>
      <c r="AH6" s="7" t="s">
        <v>31</v>
      </c>
      <c r="AI6" s="6"/>
      <c r="AJ6" s="6"/>
      <c r="AK6" s="6"/>
      <c r="AL6" s="6"/>
      <c r="AM6" s="6"/>
    </row>
    <row r="7" spans="1:39" ht="97.5" customHeight="1" thickBot="1" thickTop="1">
      <c r="A7" s="1" t="s">
        <v>0</v>
      </c>
      <c r="B7" s="3" t="s">
        <v>3</v>
      </c>
      <c r="C7" s="4" t="s">
        <v>4</v>
      </c>
      <c r="D7" s="3" t="s">
        <v>3</v>
      </c>
      <c r="E7" s="4" t="s">
        <v>4</v>
      </c>
      <c r="F7" s="3" t="s">
        <v>3</v>
      </c>
      <c r="G7" s="4" t="s">
        <v>4</v>
      </c>
      <c r="H7" s="3" t="s">
        <v>3</v>
      </c>
      <c r="I7" s="4" t="s">
        <v>4</v>
      </c>
      <c r="J7" s="3" t="s">
        <v>3</v>
      </c>
      <c r="K7" s="4" t="s">
        <v>4</v>
      </c>
      <c r="L7" s="3" t="s">
        <v>3</v>
      </c>
      <c r="M7" s="4" t="s">
        <v>4</v>
      </c>
      <c r="N7" s="3" t="s">
        <v>3</v>
      </c>
      <c r="O7" s="4" t="s">
        <v>4</v>
      </c>
      <c r="P7" s="29"/>
      <c r="Q7" s="4" t="s">
        <v>4</v>
      </c>
      <c r="R7" s="3"/>
      <c r="S7" s="4" t="s">
        <v>4</v>
      </c>
      <c r="T7" s="3" t="s">
        <v>3</v>
      </c>
      <c r="U7" s="4" t="s">
        <v>4</v>
      </c>
      <c r="V7" s="3" t="s">
        <v>3</v>
      </c>
      <c r="W7" s="4" t="s">
        <v>4</v>
      </c>
      <c r="X7" s="3" t="s">
        <v>3</v>
      </c>
      <c r="Y7" s="4" t="s">
        <v>4</v>
      </c>
      <c r="Z7" s="3" t="s">
        <v>3</v>
      </c>
      <c r="AA7" s="4" t="s">
        <v>4</v>
      </c>
      <c r="AB7" s="3" t="s">
        <v>3</v>
      </c>
      <c r="AC7" s="4" t="s">
        <v>4</v>
      </c>
      <c r="AD7" s="3" t="s">
        <v>3</v>
      </c>
      <c r="AE7" s="4" t="s">
        <v>4</v>
      </c>
      <c r="AF7" s="3" t="s">
        <v>3</v>
      </c>
      <c r="AG7" s="4" t="s">
        <v>4</v>
      </c>
      <c r="AH7" s="21">
        <f>SUM(AH8:AH32)</f>
        <v>100725.99999999157</v>
      </c>
      <c r="AI7" s="6"/>
      <c r="AJ7" s="6"/>
      <c r="AK7" s="6"/>
      <c r="AL7" s="6"/>
      <c r="AM7" s="6"/>
    </row>
    <row r="8" spans="1:34" ht="13.5" thickTop="1">
      <c r="A8" s="5" t="s">
        <v>5</v>
      </c>
      <c r="B8" s="30">
        <v>7512.169</v>
      </c>
      <c r="C8" s="45">
        <v>0</v>
      </c>
      <c r="D8" s="30">
        <v>9284.188</v>
      </c>
      <c r="E8" s="45">
        <v>0</v>
      </c>
      <c r="F8" s="30">
        <v>8250.904</v>
      </c>
      <c r="G8" s="45">
        <v>0</v>
      </c>
      <c r="H8" s="30">
        <v>9781.431</v>
      </c>
      <c r="I8" s="45">
        <v>0</v>
      </c>
      <c r="J8" s="30">
        <v>3735.763</v>
      </c>
      <c r="K8" s="45">
        <v>0</v>
      </c>
      <c r="L8" s="30">
        <v>5607.809</v>
      </c>
      <c r="M8" s="45">
        <v>0</v>
      </c>
      <c r="N8" s="30">
        <v>11634.89</v>
      </c>
      <c r="O8" s="45">
        <v>0</v>
      </c>
      <c r="P8" s="30">
        <v>6376.455</v>
      </c>
      <c r="Q8" s="45">
        <v>0</v>
      </c>
      <c r="R8" s="30">
        <v>4126.628</v>
      </c>
      <c r="S8" s="45">
        <v>0</v>
      </c>
      <c r="T8" s="30">
        <v>1342.776</v>
      </c>
      <c r="U8" s="45">
        <v>0</v>
      </c>
      <c r="V8" s="30">
        <v>203.04</v>
      </c>
      <c r="W8" s="45">
        <v>0</v>
      </c>
      <c r="X8" s="30">
        <v>1029.265</v>
      </c>
      <c r="Y8" s="45">
        <v>0</v>
      </c>
      <c r="Z8" s="30"/>
      <c r="AA8" s="45">
        <v>0</v>
      </c>
      <c r="AB8" s="30"/>
      <c r="AC8" s="45">
        <v>0</v>
      </c>
      <c r="AD8" s="30"/>
      <c r="AE8" s="45">
        <v>0</v>
      </c>
      <c r="AF8" s="30"/>
      <c r="AG8" s="45">
        <v>0</v>
      </c>
      <c r="AH8" s="46">
        <f>SUM(C8+E8+I8+K8+M8+O8+Q8+S8+U8+W8+Y8+AA8+AC8+AE8+AG8)</f>
        <v>0</v>
      </c>
    </row>
    <row r="9" spans="1:34" ht="12.75">
      <c r="A9" s="5" t="s">
        <v>6</v>
      </c>
      <c r="B9" s="47">
        <v>7512.281</v>
      </c>
      <c r="C9" s="48">
        <f aca="true" t="shared" si="0" ref="C9:C32">(B9-B8)*B$5</f>
        <v>537.6000000003842</v>
      </c>
      <c r="D9" s="47">
        <v>9284.346</v>
      </c>
      <c r="E9" s="48">
        <f aca="true" t="shared" si="1" ref="E9:G32">(D9-D8)*D$5</f>
        <v>568.7999999980093</v>
      </c>
      <c r="F9" s="47">
        <v>8251.099</v>
      </c>
      <c r="G9" s="48">
        <f t="shared" si="1"/>
        <v>701.9999999989523</v>
      </c>
      <c r="H9" s="47">
        <v>9781.618</v>
      </c>
      <c r="I9" s="48">
        <f aca="true" t="shared" si="2" ref="I9:I30">(H9-H8)*H$5</f>
        <v>673.1999999996333</v>
      </c>
      <c r="J9" s="47">
        <v>3735.822</v>
      </c>
      <c r="K9" s="48">
        <f aca="true" t="shared" si="3" ref="K9:K30">(J9-J8)*J$5</f>
        <v>212.40000000070722</v>
      </c>
      <c r="L9" s="47">
        <v>5607.891</v>
      </c>
      <c r="M9" s="48">
        <f aca="true" t="shared" si="4" ref="M9:M30">(L9-L8)*L$5</f>
        <v>393.59999999724096</v>
      </c>
      <c r="N9" s="47">
        <v>11635.022</v>
      </c>
      <c r="O9" s="48">
        <f aca="true" t="shared" si="5" ref="O9:O30">(N9-N8)*N$5</f>
        <v>633.6000000068452</v>
      </c>
      <c r="P9" s="47">
        <v>6376.502</v>
      </c>
      <c r="Q9" s="48">
        <f aca="true" t="shared" si="6" ref="Q9:Q30">(P9-P8)*P$5</f>
        <v>225.60000000230502</v>
      </c>
      <c r="R9" s="30">
        <v>4126.628</v>
      </c>
      <c r="S9" s="48">
        <f aca="true" t="shared" si="7" ref="S9:S30">(R9-R8)*R$5</f>
        <v>0</v>
      </c>
      <c r="T9" s="47">
        <v>1342.812</v>
      </c>
      <c r="U9" s="48">
        <f aca="true" t="shared" si="8" ref="U9:U30">(T9-T8)*T$5</f>
        <v>143.99999999932334</v>
      </c>
      <c r="V9" s="47">
        <v>203.04</v>
      </c>
      <c r="W9" s="48">
        <f aca="true" t="shared" si="9" ref="W9:W30">(V9-V8)*V$5</f>
        <v>0</v>
      </c>
      <c r="X9" s="47">
        <v>1029.294</v>
      </c>
      <c r="Y9" s="48">
        <f aca="true" t="shared" si="10" ref="Y9:Y30">(X9-X8)*X$5</f>
        <v>405.99999999994907</v>
      </c>
      <c r="Z9" s="47"/>
      <c r="AA9" s="48">
        <f aca="true" t="shared" si="11" ref="AA9:AA30">(Z9-Z8)*Z$5</f>
        <v>0</v>
      </c>
      <c r="AB9" s="47"/>
      <c r="AC9" s="48">
        <f aca="true" t="shared" si="12" ref="AC9:AC30">(AB9-AB8)*AB$5</f>
        <v>0</v>
      </c>
      <c r="AD9" s="47"/>
      <c r="AE9" s="48">
        <f aca="true" t="shared" si="13" ref="AE9:AE30">(AD9-AD8)*AD$5</f>
        <v>0</v>
      </c>
      <c r="AF9" s="47"/>
      <c r="AG9" s="48">
        <f aca="true" t="shared" si="14" ref="AG9:AG30">(AF9-AF8)*AF$5</f>
        <v>0</v>
      </c>
      <c r="AH9" s="49">
        <f>SUM(C9+E9+G9+I9+K9+M9+O9+Q9+S9+U9+W9+Y9+AA9+AC9+AE9+AG9)</f>
        <v>4496.80000000335</v>
      </c>
    </row>
    <row r="10" spans="1:34" ht="12.75">
      <c r="A10" s="5" t="s">
        <v>7</v>
      </c>
      <c r="B10" s="47">
        <v>7512.37</v>
      </c>
      <c r="C10" s="48">
        <f t="shared" si="0"/>
        <v>427.1999999997206</v>
      </c>
      <c r="D10" s="47">
        <v>9284.481</v>
      </c>
      <c r="E10" s="48">
        <f t="shared" si="1"/>
        <v>486.0000000007858</v>
      </c>
      <c r="F10" s="47">
        <v>8251.275</v>
      </c>
      <c r="G10" s="48">
        <f t="shared" si="1"/>
        <v>633.5999999981141</v>
      </c>
      <c r="H10" s="47">
        <v>9781.781</v>
      </c>
      <c r="I10" s="48">
        <f t="shared" si="2"/>
        <v>586.8000000016764</v>
      </c>
      <c r="J10" s="47">
        <v>3735.87</v>
      </c>
      <c r="K10" s="48">
        <f t="shared" si="3"/>
        <v>172.799999999188</v>
      </c>
      <c r="L10" s="47">
        <v>5607.961</v>
      </c>
      <c r="M10" s="48">
        <f t="shared" si="4"/>
        <v>336.0000000029686</v>
      </c>
      <c r="N10" s="47">
        <v>11635.14</v>
      </c>
      <c r="O10" s="48">
        <f t="shared" si="5"/>
        <v>566.3999999931548</v>
      </c>
      <c r="P10" s="47">
        <v>6376.541</v>
      </c>
      <c r="Q10" s="48">
        <f t="shared" si="6"/>
        <v>187.1999999988475</v>
      </c>
      <c r="R10" s="30">
        <v>4126.628</v>
      </c>
      <c r="S10" s="48">
        <f t="shared" si="7"/>
        <v>0</v>
      </c>
      <c r="T10" s="47">
        <v>1342.82</v>
      </c>
      <c r="U10" s="48">
        <f t="shared" si="8"/>
        <v>32.000000000152795</v>
      </c>
      <c r="V10" s="47">
        <v>203.04</v>
      </c>
      <c r="W10" s="48">
        <f t="shared" si="9"/>
        <v>0</v>
      </c>
      <c r="X10" s="47">
        <v>1029.31</v>
      </c>
      <c r="Y10" s="48">
        <f t="shared" si="10"/>
        <v>223.99999999788633</v>
      </c>
      <c r="Z10" s="47"/>
      <c r="AA10" s="48">
        <f t="shared" si="11"/>
        <v>0</v>
      </c>
      <c r="AB10" s="47"/>
      <c r="AC10" s="48">
        <f t="shared" si="12"/>
        <v>0</v>
      </c>
      <c r="AD10" s="47"/>
      <c r="AE10" s="48">
        <f t="shared" si="13"/>
        <v>0</v>
      </c>
      <c r="AF10" s="47"/>
      <c r="AG10" s="48">
        <f t="shared" si="14"/>
        <v>0</v>
      </c>
      <c r="AH10" s="49">
        <f aca="true" t="shared" si="15" ref="AH10:AH33">SUM(C10+E10+G10+I10+K10+M10+O10+Q10+S10+U10+W10+Y10+AA10+AC10+AE10+AG10)</f>
        <v>3651.999999992495</v>
      </c>
    </row>
    <row r="11" spans="1:34" ht="12.75">
      <c r="A11" s="5" t="s">
        <v>8</v>
      </c>
      <c r="B11" s="47">
        <v>7512.455</v>
      </c>
      <c r="C11" s="48">
        <f t="shared" si="0"/>
        <v>408.0000000001746</v>
      </c>
      <c r="D11" s="47">
        <v>9284.602</v>
      </c>
      <c r="E11" s="48">
        <f t="shared" si="1"/>
        <v>435.6000000036147</v>
      </c>
      <c r="F11" s="47">
        <v>8251.413</v>
      </c>
      <c r="G11" s="48">
        <f t="shared" si="1"/>
        <v>496.80000000298605</v>
      </c>
      <c r="H11" s="47">
        <v>9781.917</v>
      </c>
      <c r="I11" s="48">
        <f t="shared" si="2"/>
        <v>489.59999999497086</v>
      </c>
      <c r="J11" s="47">
        <v>3735.916</v>
      </c>
      <c r="K11" s="48">
        <f t="shared" si="3"/>
        <v>165.60000000099535</v>
      </c>
      <c r="L11" s="47">
        <v>5608.019</v>
      </c>
      <c r="M11" s="48">
        <f t="shared" si="4"/>
        <v>278.3999999999651</v>
      </c>
      <c r="N11" s="47">
        <v>11635.229</v>
      </c>
      <c r="O11" s="48">
        <f t="shared" si="5"/>
        <v>427.1999999997206</v>
      </c>
      <c r="P11" s="47">
        <v>6376.573</v>
      </c>
      <c r="Q11" s="48">
        <f t="shared" si="6"/>
        <v>153.60000000073342</v>
      </c>
      <c r="R11" s="30">
        <v>4126.628</v>
      </c>
      <c r="S11" s="48">
        <f t="shared" si="7"/>
        <v>0</v>
      </c>
      <c r="T11" s="47">
        <v>1342.838</v>
      </c>
      <c r="U11" s="48">
        <f t="shared" si="8"/>
        <v>72.00000000011642</v>
      </c>
      <c r="V11" s="47">
        <v>203.04</v>
      </c>
      <c r="W11" s="48">
        <f t="shared" si="9"/>
        <v>0</v>
      </c>
      <c r="X11" s="47">
        <v>1029.338</v>
      </c>
      <c r="Y11" s="48">
        <f t="shared" si="10"/>
        <v>392.0000000002801</v>
      </c>
      <c r="Z11" s="47"/>
      <c r="AA11" s="48">
        <f t="shared" si="11"/>
        <v>0</v>
      </c>
      <c r="AB11" s="47"/>
      <c r="AC11" s="48">
        <f t="shared" si="12"/>
        <v>0</v>
      </c>
      <c r="AD11" s="47"/>
      <c r="AE11" s="48">
        <f t="shared" si="13"/>
        <v>0</v>
      </c>
      <c r="AF11" s="47"/>
      <c r="AG11" s="48">
        <f t="shared" si="14"/>
        <v>0</v>
      </c>
      <c r="AH11" s="49">
        <f t="shared" si="15"/>
        <v>3318.800000003557</v>
      </c>
    </row>
    <row r="12" spans="1:34" ht="12.75">
      <c r="A12" s="5" t="s">
        <v>9</v>
      </c>
      <c r="B12" s="47">
        <v>7512.549</v>
      </c>
      <c r="C12" s="48">
        <f t="shared" si="0"/>
        <v>451.2000000002445</v>
      </c>
      <c r="D12" s="47">
        <v>9284.736</v>
      </c>
      <c r="E12" s="48">
        <f t="shared" si="1"/>
        <v>482.4000000000524</v>
      </c>
      <c r="F12" s="47">
        <v>8251.582</v>
      </c>
      <c r="G12" s="48">
        <f t="shared" si="1"/>
        <v>608.3999999995285</v>
      </c>
      <c r="H12" s="47">
        <v>9782.079</v>
      </c>
      <c r="I12" s="48">
        <f t="shared" si="2"/>
        <v>583.200000000943</v>
      </c>
      <c r="J12" s="47">
        <v>3735.966</v>
      </c>
      <c r="K12" s="48">
        <f t="shared" si="3"/>
        <v>179.99999999901775</v>
      </c>
      <c r="L12" s="47">
        <v>5608.086</v>
      </c>
      <c r="M12" s="48">
        <f t="shared" si="4"/>
        <v>321.6000000000349</v>
      </c>
      <c r="N12" s="47">
        <v>11635.338</v>
      </c>
      <c r="O12" s="48">
        <f t="shared" si="5"/>
        <v>523.2000000018161</v>
      </c>
      <c r="P12" s="47">
        <v>6376.611</v>
      </c>
      <c r="Q12" s="48">
        <f t="shared" si="6"/>
        <v>182.3999999978696</v>
      </c>
      <c r="R12" s="30">
        <v>4126.628</v>
      </c>
      <c r="S12" s="48">
        <f t="shared" si="7"/>
        <v>0</v>
      </c>
      <c r="T12" s="47">
        <v>1342.855</v>
      </c>
      <c r="U12" s="48">
        <f t="shared" si="8"/>
        <v>68.000000000211</v>
      </c>
      <c r="V12" s="47">
        <v>203.04</v>
      </c>
      <c r="W12" s="48">
        <f t="shared" si="9"/>
        <v>0</v>
      </c>
      <c r="X12" s="47">
        <v>1029.363</v>
      </c>
      <c r="Y12" s="48">
        <f t="shared" si="10"/>
        <v>350.0000000012733</v>
      </c>
      <c r="Z12" s="47"/>
      <c r="AA12" s="48">
        <f t="shared" si="11"/>
        <v>0</v>
      </c>
      <c r="AB12" s="47"/>
      <c r="AC12" s="48">
        <f t="shared" si="12"/>
        <v>0</v>
      </c>
      <c r="AD12" s="47"/>
      <c r="AE12" s="48">
        <f t="shared" si="13"/>
        <v>0</v>
      </c>
      <c r="AF12" s="47"/>
      <c r="AG12" s="48">
        <f t="shared" si="14"/>
        <v>0</v>
      </c>
      <c r="AH12" s="49">
        <f t="shared" si="15"/>
        <v>3750.400000000991</v>
      </c>
    </row>
    <row r="13" spans="1:34" ht="12.75">
      <c r="A13" s="5" t="s">
        <v>10</v>
      </c>
      <c r="B13" s="47">
        <v>7512.629</v>
      </c>
      <c r="C13" s="48">
        <f t="shared" si="0"/>
        <v>383.99999999965075</v>
      </c>
      <c r="D13" s="47">
        <v>9284.873</v>
      </c>
      <c r="E13" s="48">
        <f t="shared" si="1"/>
        <v>493.1999999957043</v>
      </c>
      <c r="F13" s="47">
        <v>8251.757</v>
      </c>
      <c r="G13" s="48">
        <f t="shared" si="1"/>
        <v>629.9999999973807</v>
      </c>
      <c r="H13" s="47">
        <v>9782.232</v>
      </c>
      <c r="I13" s="48">
        <f t="shared" si="2"/>
        <v>550.8000000008906</v>
      </c>
      <c r="J13" s="47">
        <v>3736.017</v>
      </c>
      <c r="K13" s="48">
        <f t="shared" si="3"/>
        <v>183.59999999975116</v>
      </c>
      <c r="L13" s="47">
        <v>5608.156</v>
      </c>
      <c r="M13" s="48">
        <f t="shared" si="4"/>
        <v>335.999999998603</v>
      </c>
      <c r="N13" s="47">
        <v>11635.444</v>
      </c>
      <c r="O13" s="48">
        <f t="shared" si="5"/>
        <v>508.7999999988824</v>
      </c>
      <c r="P13" s="47">
        <v>6376.652</v>
      </c>
      <c r="Q13" s="48">
        <f t="shared" si="6"/>
        <v>196.80000000080327</v>
      </c>
      <c r="R13" s="30">
        <v>4126.628</v>
      </c>
      <c r="S13" s="48">
        <f t="shared" si="7"/>
        <v>0</v>
      </c>
      <c r="T13" s="47">
        <v>1342.874</v>
      </c>
      <c r="U13" s="48">
        <f t="shared" si="8"/>
        <v>76.00000000002183</v>
      </c>
      <c r="V13" s="47">
        <v>203.04</v>
      </c>
      <c r="W13" s="48">
        <f t="shared" si="9"/>
        <v>0</v>
      </c>
      <c r="X13" s="47">
        <v>1029.387</v>
      </c>
      <c r="Y13" s="48">
        <f t="shared" si="10"/>
        <v>335.9999999984211</v>
      </c>
      <c r="Z13" s="47"/>
      <c r="AA13" s="48">
        <f t="shared" si="11"/>
        <v>0</v>
      </c>
      <c r="AB13" s="47"/>
      <c r="AC13" s="48">
        <f t="shared" si="12"/>
        <v>0</v>
      </c>
      <c r="AD13" s="47"/>
      <c r="AE13" s="48">
        <f t="shared" si="13"/>
        <v>0</v>
      </c>
      <c r="AF13" s="47"/>
      <c r="AG13" s="48">
        <f t="shared" si="14"/>
        <v>0</v>
      </c>
      <c r="AH13" s="49">
        <f t="shared" si="15"/>
        <v>3695.199999990109</v>
      </c>
    </row>
    <row r="14" spans="1:34" ht="12.75">
      <c r="A14" s="5" t="s">
        <v>11</v>
      </c>
      <c r="B14" s="47">
        <v>7512.74</v>
      </c>
      <c r="C14" s="48">
        <f t="shared" si="0"/>
        <v>532.7999999994063</v>
      </c>
      <c r="D14" s="47">
        <v>9285.015</v>
      </c>
      <c r="E14" s="48">
        <f t="shared" si="1"/>
        <v>511.19999999937136</v>
      </c>
      <c r="F14" s="47">
        <v>8251.932</v>
      </c>
      <c r="G14" s="48">
        <f t="shared" si="1"/>
        <v>630.000000003929</v>
      </c>
      <c r="H14" s="47">
        <v>9782.379</v>
      </c>
      <c r="I14" s="48">
        <f t="shared" si="2"/>
        <v>529.2000000030384</v>
      </c>
      <c r="J14" s="47">
        <v>3736.068</v>
      </c>
      <c r="K14" s="48">
        <f t="shared" si="3"/>
        <v>183.60000000138825</v>
      </c>
      <c r="L14" s="47">
        <v>5608.228</v>
      </c>
      <c r="M14" s="48">
        <f t="shared" si="4"/>
        <v>345.6000000005588</v>
      </c>
      <c r="N14" s="47">
        <v>11635.556</v>
      </c>
      <c r="O14" s="48">
        <f t="shared" si="5"/>
        <v>537.6000000047497</v>
      </c>
      <c r="P14" s="47">
        <v>6376.691</v>
      </c>
      <c r="Q14" s="48">
        <f t="shared" si="6"/>
        <v>187.1999999988475</v>
      </c>
      <c r="R14" s="30">
        <v>4126.628</v>
      </c>
      <c r="S14" s="48">
        <f t="shared" si="7"/>
        <v>0</v>
      </c>
      <c r="T14" s="47">
        <v>1342.894</v>
      </c>
      <c r="U14" s="48">
        <f t="shared" si="8"/>
        <v>79.99999999992724</v>
      </c>
      <c r="V14" s="47">
        <v>203.04</v>
      </c>
      <c r="W14" s="48">
        <f t="shared" si="9"/>
        <v>0</v>
      </c>
      <c r="X14" s="47">
        <v>1029.413</v>
      </c>
      <c r="Y14" s="48">
        <f t="shared" si="10"/>
        <v>364.00000000094224</v>
      </c>
      <c r="Z14" s="47"/>
      <c r="AA14" s="48">
        <f t="shared" si="11"/>
        <v>0</v>
      </c>
      <c r="AB14" s="47"/>
      <c r="AC14" s="48">
        <f t="shared" si="12"/>
        <v>0</v>
      </c>
      <c r="AD14" s="47"/>
      <c r="AE14" s="48">
        <f t="shared" si="13"/>
        <v>0</v>
      </c>
      <c r="AF14" s="47"/>
      <c r="AG14" s="48">
        <f t="shared" si="14"/>
        <v>0</v>
      </c>
      <c r="AH14" s="49">
        <f t="shared" si="15"/>
        <v>3901.200000012159</v>
      </c>
    </row>
    <row r="15" spans="1:34" ht="12.75">
      <c r="A15" s="5" t="s">
        <v>12</v>
      </c>
      <c r="B15" s="47">
        <v>7512.812</v>
      </c>
      <c r="C15" s="48">
        <f t="shared" si="0"/>
        <v>345.6000000005588</v>
      </c>
      <c r="D15" s="47">
        <v>9285.118</v>
      </c>
      <c r="E15" s="48">
        <f t="shared" si="1"/>
        <v>370.8000000035099</v>
      </c>
      <c r="F15" s="47">
        <v>8252.064</v>
      </c>
      <c r="G15" s="48">
        <f t="shared" si="1"/>
        <v>475.19999999858555</v>
      </c>
      <c r="H15" s="47">
        <v>9782.482</v>
      </c>
      <c r="I15" s="48">
        <f t="shared" si="2"/>
        <v>370.79999999696156</v>
      </c>
      <c r="J15" s="47">
        <v>3736.106</v>
      </c>
      <c r="K15" s="48">
        <f t="shared" si="3"/>
        <v>136.8000000000393</v>
      </c>
      <c r="L15" s="47">
        <v>5608.28</v>
      </c>
      <c r="M15" s="48">
        <f t="shared" si="4"/>
        <v>249.59999999846332</v>
      </c>
      <c r="N15" s="47">
        <v>11635.636</v>
      </c>
      <c r="O15" s="48">
        <f t="shared" si="5"/>
        <v>383.99999999965075</v>
      </c>
      <c r="P15" s="47">
        <v>6376.721</v>
      </c>
      <c r="Q15" s="48">
        <f t="shared" si="6"/>
        <v>143.99999999877764</v>
      </c>
      <c r="R15" s="30">
        <v>4126.628</v>
      </c>
      <c r="S15" s="48">
        <f t="shared" si="7"/>
        <v>0</v>
      </c>
      <c r="T15" s="47">
        <v>1342.911</v>
      </c>
      <c r="U15" s="48">
        <f t="shared" si="8"/>
        <v>68.000000000211</v>
      </c>
      <c r="V15" s="47">
        <v>203.04</v>
      </c>
      <c r="W15" s="48">
        <f t="shared" si="9"/>
        <v>0</v>
      </c>
      <c r="X15" s="47">
        <v>1029.429</v>
      </c>
      <c r="Y15" s="48">
        <f t="shared" si="10"/>
        <v>224.00000000106957</v>
      </c>
      <c r="Z15" s="47"/>
      <c r="AA15" s="48">
        <f t="shared" si="11"/>
        <v>0</v>
      </c>
      <c r="AB15" s="47"/>
      <c r="AC15" s="48">
        <f t="shared" si="12"/>
        <v>0</v>
      </c>
      <c r="AD15" s="47"/>
      <c r="AE15" s="48">
        <f t="shared" si="13"/>
        <v>0</v>
      </c>
      <c r="AF15" s="47"/>
      <c r="AG15" s="48">
        <f t="shared" si="14"/>
        <v>0</v>
      </c>
      <c r="AH15" s="49">
        <f t="shared" si="15"/>
        <v>2768.7999999978274</v>
      </c>
    </row>
    <row r="16" spans="1:34" ht="12.75">
      <c r="A16" s="5" t="s">
        <v>13</v>
      </c>
      <c r="B16" s="47">
        <v>7512.932</v>
      </c>
      <c r="C16" s="48">
        <f t="shared" si="0"/>
        <v>575.9999999994761</v>
      </c>
      <c r="D16" s="47">
        <v>9285.291</v>
      </c>
      <c r="E16" s="48">
        <f t="shared" si="1"/>
        <v>622.7999999959138</v>
      </c>
      <c r="F16" s="47">
        <v>8252.273</v>
      </c>
      <c r="G16" s="48">
        <f t="shared" si="1"/>
        <v>752.3999999961234</v>
      </c>
      <c r="H16" s="47">
        <v>9782.641</v>
      </c>
      <c r="I16" s="48">
        <f t="shared" si="2"/>
        <v>572.3999999987427</v>
      </c>
      <c r="J16" s="47">
        <v>3736.166</v>
      </c>
      <c r="K16" s="48">
        <f t="shared" si="3"/>
        <v>215.99999999980355</v>
      </c>
      <c r="L16" s="47">
        <v>5608.368</v>
      </c>
      <c r="M16" s="48">
        <f t="shared" si="4"/>
        <v>422.4000000031083</v>
      </c>
      <c r="N16" s="47">
        <v>11635.769</v>
      </c>
      <c r="O16" s="48">
        <f t="shared" si="5"/>
        <v>638.399999999092</v>
      </c>
      <c r="P16" s="47">
        <v>6376.769</v>
      </c>
      <c r="Q16" s="48">
        <f t="shared" si="6"/>
        <v>230.4000000032829</v>
      </c>
      <c r="R16" s="30">
        <v>4126.628</v>
      </c>
      <c r="S16" s="48">
        <f t="shared" si="7"/>
        <v>0</v>
      </c>
      <c r="T16" s="47">
        <v>1342.93</v>
      </c>
      <c r="U16" s="48">
        <f t="shared" si="8"/>
        <v>76.00000000002183</v>
      </c>
      <c r="V16" s="47">
        <v>203.04</v>
      </c>
      <c r="W16" s="48">
        <f t="shared" si="9"/>
        <v>0</v>
      </c>
      <c r="X16" s="47">
        <v>1029.453</v>
      </c>
      <c r="Y16" s="48">
        <f t="shared" si="10"/>
        <v>335.9999999984211</v>
      </c>
      <c r="Z16" s="47"/>
      <c r="AA16" s="48">
        <f t="shared" si="11"/>
        <v>0</v>
      </c>
      <c r="AB16" s="47"/>
      <c r="AC16" s="48">
        <f t="shared" si="12"/>
        <v>0</v>
      </c>
      <c r="AD16" s="47"/>
      <c r="AE16" s="48">
        <f t="shared" si="13"/>
        <v>0</v>
      </c>
      <c r="AF16" s="47"/>
      <c r="AG16" s="48">
        <f t="shared" si="14"/>
        <v>0</v>
      </c>
      <c r="AH16" s="49">
        <f t="shared" si="15"/>
        <v>4442.799999993986</v>
      </c>
    </row>
    <row r="17" spans="1:34" ht="12.75">
      <c r="A17" s="5" t="s">
        <v>14</v>
      </c>
      <c r="B17" s="47">
        <v>7513.022</v>
      </c>
      <c r="C17" s="48">
        <f t="shared" si="0"/>
        <v>432.0000000006985</v>
      </c>
      <c r="D17" s="47">
        <v>9285.431</v>
      </c>
      <c r="E17" s="48">
        <f t="shared" si="1"/>
        <v>504.0000000044529</v>
      </c>
      <c r="F17" s="47">
        <v>8252.437</v>
      </c>
      <c r="G17" s="48">
        <f t="shared" si="1"/>
        <v>590.4000000024098</v>
      </c>
      <c r="H17" s="47">
        <v>9782.773</v>
      </c>
      <c r="I17" s="48">
        <f t="shared" si="2"/>
        <v>475.19999999858555</v>
      </c>
      <c r="J17" s="47">
        <v>3736.214</v>
      </c>
      <c r="K17" s="48">
        <f t="shared" si="3"/>
        <v>172.799999999188</v>
      </c>
      <c r="L17" s="47">
        <v>5608.436</v>
      </c>
      <c r="M17" s="48">
        <f t="shared" si="4"/>
        <v>326.39999999664724</v>
      </c>
      <c r="N17" s="47">
        <v>11635.871</v>
      </c>
      <c r="O17" s="48">
        <f t="shared" si="5"/>
        <v>489.59999999497086</v>
      </c>
      <c r="P17" s="47">
        <v>6376.809</v>
      </c>
      <c r="Q17" s="48">
        <f t="shared" si="6"/>
        <v>191.99999999982538</v>
      </c>
      <c r="R17" s="30">
        <v>4126.628</v>
      </c>
      <c r="S17" s="48">
        <f t="shared" si="7"/>
        <v>0</v>
      </c>
      <c r="T17" s="47">
        <v>1342.955</v>
      </c>
      <c r="U17" s="48">
        <f t="shared" si="8"/>
        <v>99.9999999994543</v>
      </c>
      <c r="V17" s="47">
        <v>203.04</v>
      </c>
      <c r="W17" s="48">
        <f t="shared" si="9"/>
        <v>0</v>
      </c>
      <c r="X17" s="47">
        <v>1029.473</v>
      </c>
      <c r="Y17" s="48">
        <f t="shared" si="10"/>
        <v>279.99999999974534</v>
      </c>
      <c r="Z17" s="47"/>
      <c r="AA17" s="48">
        <f t="shared" si="11"/>
        <v>0</v>
      </c>
      <c r="AB17" s="47"/>
      <c r="AC17" s="48">
        <f t="shared" si="12"/>
        <v>0</v>
      </c>
      <c r="AD17" s="47"/>
      <c r="AE17" s="48">
        <f t="shared" si="13"/>
        <v>0</v>
      </c>
      <c r="AF17" s="47"/>
      <c r="AG17" s="48">
        <f t="shared" si="14"/>
        <v>0</v>
      </c>
      <c r="AH17" s="49">
        <f t="shared" si="15"/>
        <v>3562.399999995978</v>
      </c>
    </row>
    <row r="18" spans="1:34" ht="12.75">
      <c r="A18" s="5" t="s">
        <v>15</v>
      </c>
      <c r="B18" s="47">
        <v>7513.116</v>
      </c>
      <c r="C18" s="48">
        <f t="shared" si="0"/>
        <v>451.2000000002445</v>
      </c>
      <c r="D18" s="47">
        <v>9285.517</v>
      </c>
      <c r="E18" s="48">
        <f t="shared" si="1"/>
        <v>309.5999999975902</v>
      </c>
      <c r="F18" s="47">
        <v>8252.616</v>
      </c>
      <c r="G18" s="48">
        <f t="shared" si="1"/>
        <v>644.4000000003143</v>
      </c>
      <c r="H18" s="47">
        <v>9782.929</v>
      </c>
      <c r="I18" s="48">
        <f t="shared" si="2"/>
        <v>561.6000000030908</v>
      </c>
      <c r="J18" s="47">
        <v>3736.265</v>
      </c>
      <c r="K18" s="48">
        <f t="shared" si="3"/>
        <v>183.59999999975116</v>
      </c>
      <c r="L18" s="47">
        <v>5608.51</v>
      </c>
      <c r="M18" s="48">
        <f t="shared" si="4"/>
        <v>355.20000000251457</v>
      </c>
      <c r="N18" s="47">
        <v>11635.984</v>
      </c>
      <c r="O18" s="48">
        <f t="shared" si="5"/>
        <v>542.4000000057276</v>
      </c>
      <c r="P18" s="47">
        <v>6376.864</v>
      </c>
      <c r="Q18" s="48">
        <f t="shared" si="6"/>
        <v>263.9999999970314</v>
      </c>
      <c r="R18" s="30">
        <v>4126.628</v>
      </c>
      <c r="S18" s="48">
        <f t="shared" si="7"/>
        <v>0</v>
      </c>
      <c r="T18" s="47">
        <v>1342.987</v>
      </c>
      <c r="U18" s="48">
        <f t="shared" si="8"/>
        <v>128.00000000061118</v>
      </c>
      <c r="V18" s="47">
        <v>203.04</v>
      </c>
      <c r="W18" s="48">
        <f t="shared" si="9"/>
        <v>0</v>
      </c>
      <c r="X18" s="47">
        <v>1029.497</v>
      </c>
      <c r="Y18" s="48">
        <f t="shared" si="10"/>
        <v>336.00000000160435</v>
      </c>
      <c r="Z18" s="47"/>
      <c r="AA18" s="48">
        <f t="shared" si="11"/>
        <v>0</v>
      </c>
      <c r="AB18" s="47"/>
      <c r="AC18" s="48">
        <f t="shared" si="12"/>
        <v>0</v>
      </c>
      <c r="AD18" s="47"/>
      <c r="AE18" s="48">
        <f t="shared" si="13"/>
        <v>0</v>
      </c>
      <c r="AF18" s="47"/>
      <c r="AG18" s="48">
        <f t="shared" si="14"/>
        <v>0</v>
      </c>
      <c r="AH18" s="49">
        <f t="shared" si="15"/>
        <v>3776.00000000848</v>
      </c>
    </row>
    <row r="19" spans="1:34" ht="12.75">
      <c r="A19" s="5" t="s">
        <v>16</v>
      </c>
      <c r="B19" s="47">
        <v>7513.227</v>
      </c>
      <c r="C19" s="48">
        <f t="shared" si="0"/>
        <v>532.7999999994063</v>
      </c>
      <c r="D19" s="47">
        <v>9285.749</v>
      </c>
      <c r="E19" s="48">
        <f t="shared" si="1"/>
        <v>835.1999999998952</v>
      </c>
      <c r="F19" s="47">
        <v>8252.814</v>
      </c>
      <c r="G19" s="48">
        <f t="shared" si="1"/>
        <v>712.8000000011525</v>
      </c>
      <c r="H19" s="47">
        <v>9783.117</v>
      </c>
      <c r="I19" s="48">
        <f t="shared" si="2"/>
        <v>676.8000000003667</v>
      </c>
      <c r="J19" s="47">
        <v>3736.322</v>
      </c>
      <c r="K19" s="48">
        <f t="shared" si="3"/>
        <v>205.20000000087748</v>
      </c>
      <c r="L19" s="47">
        <v>5608.597</v>
      </c>
      <c r="M19" s="48">
        <f t="shared" si="4"/>
        <v>417.5999999977648</v>
      </c>
      <c r="N19" s="47">
        <v>11636.113</v>
      </c>
      <c r="O19" s="48">
        <f t="shared" si="5"/>
        <v>619.1999999951804</v>
      </c>
      <c r="P19" s="47">
        <v>6376.926</v>
      </c>
      <c r="Q19" s="48">
        <f t="shared" si="6"/>
        <v>297.60000000387663</v>
      </c>
      <c r="R19" s="30">
        <v>4126.628</v>
      </c>
      <c r="S19" s="48">
        <f t="shared" si="7"/>
        <v>0</v>
      </c>
      <c r="T19" s="47">
        <v>1343.024</v>
      </c>
      <c r="U19" s="48">
        <f t="shared" si="8"/>
        <v>147.99999999922875</v>
      </c>
      <c r="V19" s="47">
        <v>203.04</v>
      </c>
      <c r="W19" s="48">
        <f t="shared" si="9"/>
        <v>0</v>
      </c>
      <c r="X19" s="47">
        <v>1029.522</v>
      </c>
      <c r="Y19" s="48">
        <f t="shared" si="10"/>
        <v>349.99999999809006</v>
      </c>
      <c r="Z19" s="47"/>
      <c r="AA19" s="48">
        <f t="shared" si="11"/>
        <v>0</v>
      </c>
      <c r="AB19" s="47"/>
      <c r="AC19" s="48">
        <f t="shared" si="12"/>
        <v>0</v>
      </c>
      <c r="AD19" s="47"/>
      <c r="AE19" s="48">
        <f t="shared" si="13"/>
        <v>0</v>
      </c>
      <c r="AF19" s="47"/>
      <c r="AG19" s="48">
        <f t="shared" si="14"/>
        <v>0</v>
      </c>
      <c r="AH19" s="49">
        <f t="shared" si="15"/>
        <v>4795.199999995839</v>
      </c>
    </row>
    <row r="20" spans="1:34" ht="12.75">
      <c r="A20" s="5" t="s">
        <v>17</v>
      </c>
      <c r="B20" s="47">
        <v>7513.319</v>
      </c>
      <c r="C20" s="48">
        <f t="shared" si="0"/>
        <v>441.60000000265427</v>
      </c>
      <c r="D20" s="47">
        <v>9285.892</v>
      </c>
      <c r="E20" s="48">
        <f t="shared" si="1"/>
        <v>514.8000000001048</v>
      </c>
      <c r="F20" s="47">
        <v>8252.999</v>
      </c>
      <c r="G20" s="48">
        <f t="shared" si="1"/>
        <v>665.9999999981665</v>
      </c>
      <c r="H20" s="47">
        <v>9783.263</v>
      </c>
      <c r="I20" s="48">
        <f t="shared" si="2"/>
        <v>525.600000002305</v>
      </c>
      <c r="J20" s="47">
        <v>3736.372</v>
      </c>
      <c r="K20" s="48">
        <f t="shared" si="3"/>
        <v>179.99999999901775</v>
      </c>
      <c r="L20" s="47">
        <v>5608.67</v>
      </c>
      <c r="M20" s="48">
        <f t="shared" si="4"/>
        <v>350.4000000015367</v>
      </c>
      <c r="N20" s="47">
        <v>11636.224</v>
      </c>
      <c r="O20" s="48">
        <f t="shared" si="5"/>
        <v>532.8000000037719</v>
      </c>
      <c r="P20" s="47">
        <v>6376.978</v>
      </c>
      <c r="Q20" s="48">
        <f t="shared" si="6"/>
        <v>249.59999999846332</v>
      </c>
      <c r="R20" s="30">
        <v>4126.628</v>
      </c>
      <c r="S20" s="48">
        <f t="shared" si="7"/>
        <v>0</v>
      </c>
      <c r="T20" s="47">
        <v>1343.035</v>
      </c>
      <c r="U20" s="48">
        <f t="shared" si="8"/>
        <v>44.00000000077853</v>
      </c>
      <c r="V20" s="47">
        <v>203.04</v>
      </c>
      <c r="W20" s="48">
        <f t="shared" si="9"/>
        <v>0</v>
      </c>
      <c r="X20" s="47">
        <v>1029.547</v>
      </c>
      <c r="Y20" s="48">
        <f t="shared" si="10"/>
        <v>350.0000000012733</v>
      </c>
      <c r="Z20" s="47"/>
      <c r="AA20" s="48">
        <f t="shared" si="11"/>
        <v>0</v>
      </c>
      <c r="AB20" s="47"/>
      <c r="AC20" s="48">
        <f t="shared" si="12"/>
        <v>0</v>
      </c>
      <c r="AD20" s="47"/>
      <c r="AE20" s="48">
        <f t="shared" si="13"/>
        <v>0</v>
      </c>
      <c r="AF20" s="47"/>
      <c r="AG20" s="48">
        <f t="shared" si="14"/>
        <v>0</v>
      </c>
      <c r="AH20" s="49">
        <f t="shared" si="15"/>
        <v>3854.800000008072</v>
      </c>
    </row>
    <row r="21" spans="1:34" ht="12.75">
      <c r="A21" s="5" t="s">
        <v>18</v>
      </c>
      <c r="B21" s="47">
        <v>7513.464</v>
      </c>
      <c r="C21" s="48">
        <f t="shared" si="0"/>
        <v>695.9999999977299</v>
      </c>
      <c r="D21" s="47">
        <v>9286.112</v>
      </c>
      <c r="E21" s="48">
        <f t="shared" si="1"/>
        <v>791.9999999976426</v>
      </c>
      <c r="F21" s="47">
        <v>8253.263</v>
      </c>
      <c r="G21" s="48">
        <f t="shared" si="1"/>
        <v>950.4000000037195</v>
      </c>
      <c r="H21" s="47">
        <v>9783.471</v>
      </c>
      <c r="I21" s="48">
        <f t="shared" si="2"/>
        <v>748.79999999539</v>
      </c>
      <c r="J21" s="47">
        <v>3736.45</v>
      </c>
      <c r="K21" s="48">
        <f t="shared" si="3"/>
        <v>280.7999999999083</v>
      </c>
      <c r="L21" s="47">
        <v>5608.778</v>
      </c>
      <c r="M21" s="48">
        <f t="shared" si="4"/>
        <v>518.4000000008382</v>
      </c>
      <c r="N21" s="47">
        <v>11636.396</v>
      </c>
      <c r="O21" s="48">
        <f t="shared" si="5"/>
        <v>825.600000002305</v>
      </c>
      <c r="P21" s="47">
        <v>6377.055</v>
      </c>
      <c r="Q21" s="48">
        <f t="shared" si="6"/>
        <v>369.60000000108266</v>
      </c>
      <c r="R21" s="30">
        <v>4126.628</v>
      </c>
      <c r="S21" s="48">
        <f t="shared" si="7"/>
        <v>0</v>
      </c>
      <c r="T21" s="47">
        <v>1343.072</v>
      </c>
      <c r="U21" s="48">
        <f t="shared" si="8"/>
        <v>147.99999999922875</v>
      </c>
      <c r="V21" s="47">
        <v>203.04</v>
      </c>
      <c r="W21" s="48">
        <f t="shared" si="9"/>
        <v>0</v>
      </c>
      <c r="X21" s="47">
        <v>1029.582</v>
      </c>
      <c r="Y21" s="48">
        <f t="shared" si="10"/>
        <v>490.00000000114596</v>
      </c>
      <c r="Z21" s="47"/>
      <c r="AA21" s="48">
        <f t="shared" si="11"/>
        <v>0</v>
      </c>
      <c r="AB21" s="47"/>
      <c r="AC21" s="48">
        <f t="shared" si="12"/>
        <v>0</v>
      </c>
      <c r="AD21" s="47"/>
      <c r="AE21" s="48">
        <f t="shared" si="13"/>
        <v>0</v>
      </c>
      <c r="AF21" s="47"/>
      <c r="AG21" s="48">
        <f t="shared" si="14"/>
        <v>0</v>
      </c>
      <c r="AH21" s="49">
        <f t="shared" si="15"/>
        <v>5819.599999998991</v>
      </c>
    </row>
    <row r="22" spans="1:34" ht="12.75">
      <c r="A22" s="5" t="s">
        <v>19</v>
      </c>
      <c r="B22" s="47">
        <v>7513.566</v>
      </c>
      <c r="C22" s="48">
        <f t="shared" si="0"/>
        <v>489.59999999933643</v>
      </c>
      <c r="D22" s="47">
        <v>9286.271</v>
      </c>
      <c r="E22" s="48">
        <f t="shared" si="1"/>
        <v>572.4000000052911</v>
      </c>
      <c r="F22" s="47">
        <v>8253.451</v>
      </c>
      <c r="G22" s="48">
        <f t="shared" si="1"/>
        <v>676.7999999938183</v>
      </c>
      <c r="H22" s="47">
        <v>9783.471</v>
      </c>
      <c r="I22" s="48">
        <f t="shared" si="2"/>
        <v>0</v>
      </c>
      <c r="J22" s="47">
        <v>3736.505</v>
      </c>
      <c r="K22" s="48">
        <f t="shared" si="3"/>
        <v>198.00000000104774</v>
      </c>
      <c r="L22" s="47">
        <v>5608.859</v>
      </c>
      <c r="M22" s="48">
        <f t="shared" si="4"/>
        <v>388.80000000062864</v>
      </c>
      <c r="N22" s="47">
        <v>11636.518</v>
      </c>
      <c r="O22" s="48">
        <f t="shared" si="5"/>
        <v>585.5999999970663</v>
      </c>
      <c r="P22" s="47">
        <v>6377.111</v>
      </c>
      <c r="Q22" s="48">
        <f t="shared" si="6"/>
        <v>268.7999999980093</v>
      </c>
      <c r="R22" s="30">
        <v>4126.628</v>
      </c>
      <c r="S22" s="48">
        <f t="shared" si="7"/>
        <v>0</v>
      </c>
      <c r="T22" s="47">
        <v>1343.106</v>
      </c>
      <c r="U22" s="48">
        <f t="shared" si="8"/>
        <v>136.000000000422</v>
      </c>
      <c r="V22" s="47">
        <v>203.04</v>
      </c>
      <c r="W22" s="48">
        <f t="shared" si="9"/>
        <v>0</v>
      </c>
      <c r="X22" s="47">
        <v>1029.608</v>
      </c>
      <c r="Y22" s="48">
        <f t="shared" si="10"/>
        <v>363.999999997759</v>
      </c>
      <c r="Z22" s="47"/>
      <c r="AA22" s="48">
        <f t="shared" si="11"/>
        <v>0</v>
      </c>
      <c r="AB22" s="47"/>
      <c r="AC22" s="48">
        <f t="shared" si="12"/>
        <v>0</v>
      </c>
      <c r="AD22" s="47"/>
      <c r="AE22" s="48">
        <f t="shared" si="13"/>
        <v>0</v>
      </c>
      <c r="AF22" s="47"/>
      <c r="AG22" s="48">
        <f t="shared" si="14"/>
        <v>0</v>
      </c>
      <c r="AH22" s="49">
        <f t="shared" si="15"/>
        <v>3679.999999993379</v>
      </c>
    </row>
    <row r="23" spans="1:34" ht="12.75">
      <c r="A23" s="5" t="s">
        <v>20</v>
      </c>
      <c r="B23" s="47">
        <v>7513.675</v>
      </c>
      <c r="C23" s="48">
        <f t="shared" si="0"/>
        <v>523.2000000018161</v>
      </c>
      <c r="D23" s="47">
        <v>9286.436</v>
      </c>
      <c r="E23" s="48">
        <f t="shared" si="1"/>
        <v>593.9999999965949</v>
      </c>
      <c r="F23" s="47">
        <v>8253.649</v>
      </c>
      <c r="G23" s="48">
        <f t="shared" si="1"/>
        <v>712.8000000011525</v>
      </c>
      <c r="H23" s="47">
        <v>9783.794</v>
      </c>
      <c r="I23" s="48">
        <f t="shared" si="2"/>
        <v>1162.8000000011525</v>
      </c>
      <c r="J23" s="47">
        <v>3736.562</v>
      </c>
      <c r="K23" s="48">
        <f t="shared" si="3"/>
        <v>205.1999999992404</v>
      </c>
      <c r="L23" s="47">
        <v>5608.943</v>
      </c>
      <c r="M23" s="48">
        <f t="shared" si="4"/>
        <v>403.19999999919673</v>
      </c>
      <c r="N23" s="47">
        <v>11636.646</v>
      </c>
      <c r="O23" s="48">
        <f t="shared" si="5"/>
        <v>614.4000000029337</v>
      </c>
      <c r="P23" s="47">
        <v>6377.168</v>
      </c>
      <c r="Q23" s="48">
        <f t="shared" si="6"/>
        <v>273.5999999989872</v>
      </c>
      <c r="R23" s="30">
        <v>4126.628</v>
      </c>
      <c r="S23" s="48">
        <f t="shared" si="7"/>
        <v>0</v>
      </c>
      <c r="T23" s="47">
        <v>1343.141</v>
      </c>
      <c r="U23" s="48">
        <f t="shared" si="8"/>
        <v>140.00000000032742</v>
      </c>
      <c r="V23" s="47">
        <v>203.04</v>
      </c>
      <c r="W23" s="48">
        <f t="shared" si="9"/>
        <v>0</v>
      </c>
      <c r="X23" s="47">
        <v>1029.633</v>
      </c>
      <c r="Y23" s="48">
        <f t="shared" si="10"/>
        <v>350.0000000012733</v>
      </c>
      <c r="Z23" s="47"/>
      <c r="AA23" s="48">
        <f t="shared" si="11"/>
        <v>0</v>
      </c>
      <c r="AB23" s="47"/>
      <c r="AC23" s="48">
        <f t="shared" si="12"/>
        <v>0</v>
      </c>
      <c r="AD23" s="47"/>
      <c r="AE23" s="48">
        <f t="shared" si="13"/>
        <v>0</v>
      </c>
      <c r="AF23" s="47"/>
      <c r="AG23" s="48">
        <f t="shared" si="14"/>
        <v>0</v>
      </c>
      <c r="AH23" s="49">
        <f t="shared" si="15"/>
        <v>4979.200000002675</v>
      </c>
    </row>
    <row r="24" spans="1:34" ht="12.75">
      <c r="A24" s="5" t="s">
        <v>21</v>
      </c>
      <c r="B24" s="47">
        <v>7513.785</v>
      </c>
      <c r="C24" s="48">
        <f t="shared" si="0"/>
        <v>527.9999999984284</v>
      </c>
      <c r="D24" s="47">
        <v>9286.604</v>
      </c>
      <c r="E24" s="48">
        <f t="shared" si="1"/>
        <v>604.7999999987951</v>
      </c>
      <c r="F24" s="47">
        <v>8253.847</v>
      </c>
      <c r="G24" s="48">
        <f t="shared" si="1"/>
        <v>712.8000000011525</v>
      </c>
      <c r="H24" s="47">
        <v>9783.935</v>
      </c>
      <c r="I24" s="48">
        <f t="shared" si="2"/>
        <v>507.59999999863794</v>
      </c>
      <c r="J24" s="47">
        <v>3736.62</v>
      </c>
      <c r="K24" s="48">
        <f t="shared" si="3"/>
        <v>208.7999999999738</v>
      </c>
      <c r="L24" s="47">
        <v>5609.029</v>
      </c>
      <c r="M24" s="48">
        <f t="shared" si="4"/>
        <v>412.8000000011525</v>
      </c>
      <c r="N24" s="47">
        <v>11636.778</v>
      </c>
      <c r="O24" s="48">
        <f t="shared" si="5"/>
        <v>633.5999999981141</v>
      </c>
      <c r="P24" s="47">
        <v>6377.224</v>
      </c>
      <c r="Q24" s="48">
        <f t="shared" si="6"/>
        <v>268.8000000023749</v>
      </c>
      <c r="R24" s="30">
        <v>4126.628</v>
      </c>
      <c r="S24" s="48">
        <f t="shared" si="7"/>
        <v>0</v>
      </c>
      <c r="T24" s="47">
        <v>1343.174</v>
      </c>
      <c r="U24" s="48">
        <f t="shared" si="8"/>
        <v>131.9999999996071</v>
      </c>
      <c r="V24" s="47">
        <v>203.04</v>
      </c>
      <c r="W24" s="48">
        <f t="shared" si="9"/>
        <v>0</v>
      </c>
      <c r="X24" s="47">
        <v>1029.659</v>
      </c>
      <c r="Y24" s="48">
        <f t="shared" si="10"/>
        <v>364.00000000094224</v>
      </c>
      <c r="Z24" s="47"/>
      <c r="AA24" s="48">
        <f t="shared" si="11"/>
        <v>0</v>
      </c>
      <c r="AB24" s="47"/>
      <c r="AC24" s="48">
        <f t="shared" si="12"/>
        <v>0</v>
      </c>
      <c r="AD24" s="47"/>
      <c r="AE24" s="48">
        <f t="shared" si="13"/>
        <v>0</v>
      </c>
      <c r="AF24" s="47"/>
      <c r="AG24" s="48">
        <f t="shared" si="14"/>
        <v>0</v>
      </c>
      <c r="AH24" s="49">
        <f t="shared" si="15"/>
        <v>4373.1999999991785</v>
      </c>
    </row>
    <row r="25" spans="1:34" ht="12.75">
      <c r="A25" s="5" t="s">
        <v>22</v>
      </c>
      <c r="B25" s="47">
        <v>7513.889</v>
      </c>
      <c r="C25" s="48">
        <f t="shared" si="0"/>
        <v>499.2000000012922</v>
      </c>
      <c r="D25" s="47">
        <v>9286.75</v>
      </c>
      <c r="E25" s="48">
        <f t="shared" si="1"/>
        <v>525.600000002305</v>
      </c>
      <c r="F25" s="47">
        <v>8254.019</v>
      </c>
      <c r="G25" s="48">
        <f t="shared" si="1"/>
        <v>619.2000000017288</v>
      </c>
      <c r="H25" s="47">
        <v>9784.097</v>
      </c>
      <c r="I25" s="48">
        <f t="shared" si="2"/>
        <v>583.200000000943</v>
      </c>
      <c r="J25" s="47">
        <v>3736.671</v>
      </c>
      <c r="K25" s="48">
        <f t="shared" si="3"/>
        <v>183.59999999975116</v>
      </c>
      <c r="L25" s="47">
        <v>5609.101</v>
      </c>
      <c r="M25" s="48">
        <f t="shared" si="4"/>
        <v>345.5999999961932</v>
      </c>
      <c r="N25" s="47">
        <v>11636.888</v>
      </c>
      <c r="O25" s="48">
        <f t="shared" si="5"/>
        <v>528.000000002794</v>
      </c>
      <c r="P25" s="47">
        <v>6377.269</v>
      </c>
      <c r="Q25" s="48">
        <f t="shared" si="6"/>
        <v>216.00000000034925</v>
      </c>
      <c r="R25" s="30">
        <v>4126.628</v>
      </c>
      <c r="S25" s="48">
        <f t="shared" si="7"/>
        <v>0</v>
      </c>
      <c r="T25" s="47">
        <v>1343.193</v>
      </c>
      <c r="U25" s="48">
        <f t="shared" si="8"/>
        <v>76.00000000002183</v>
      </c>
      <c r="V25" s="47">
        <v>203.04</v>
      </c>
      <c r="W25" s="48">
        <f t="shared" si="9"/>
        <v>0</v>
      </c>
      <c r="X25" s="47">
        <v>1029.68</v>
      </c>
      <c r="Y25" s="48">
        <f t="shared" si="10"/>
        <v>293.9999999994143</v>
      </c>
      <c r="Z25" s="47"/>
      <c r="AA25" s="48">
        <f t="shared" si="11"/>
        <v>0</v>
      </c>
      <c r="AB25" s="47"/>
      <c r="AC25" s="48">
        <f t="shared" si="12"/>
        <v>0</v>
      </c>
      <c r="AD25" s="47"/>
      <c r="AE25" s="48">
        <f t="shared" si="13"/>
        <v>0</v>
      </c>
      <c r="AF25" s="47"/>
      <c r="AG25" s="48">
        <f t="shared" si="14"/>
        <v>0</v>
      </c>
      <c r="AH25" s="49">
        <f t="shared" si="15"/>
        <v>3870.4000000047927</v>
      </c>
    </row>
    <row r="26" spans="1:34" ht="12.75">
      <c r="A26" s="5" t="s">
        <v>23</v>
      </c>
      <c r="B26" s="47">
        <v>7514.031</v>
      </c>
      <c r="C26" s="48">
        <f t="shared" si="0"/>
        <v>681.5999999991618</v>
      </c>
      <c r="D26" s="47">
        <v>9286.965</v>
      </c>
      <c r="E26" s="48">
        <f t="shared" si="1"/>
        <v>774.0000000005239</v>
      </c>
      <c r="F26" s="47">
        <v>8254.285</v>
      </c>
      <c r="G26" s="48">
        <f t="shared" si="1"/>
        <v>957.5999999986379</v>
      </c>
      <c r="H26" s="47">
        <v>9784.311</v>
      </c>
      <c r="I26" s="48">
        <f t="shared" si="2"/>
        <v>770.3999999997905</v>
      </c>
      <c r="J26" s="47">
        <v>3736.751</v>
      </c>
      <c r="K26" s="48">
        <f t="shared" si="3"/>
        <v>288.00000000137516</v>
      </c>
      <c r="L26" s="47">
        <v>5609.215</v>
      </c>
      <c r="M26" s="48">
        <f t="shared" si="4"/>
        <v>547.20000000234</v>
      </c>
      <c r="N26" s="47">
        <v>11637.065</v>
      </c>
      <c r="O26" s="48">
        <f t="shared" si="5"/>
        <v>849.5999999984633</v>
      </c>
      <c r="P26" s="47">
        <v>6377.342</v>
      </c>
      <c r="Q26" s="48">
        <f t="shared" si="6"/>
        <v>350.3999999971711</v>
      </c>
      <c r="R26" s="30">
        <v>4126.628</v>
      </c>
      <c r="S26" s="48">
        <f t="shared" si="7"/>
        <v>0</v>
      </c>
      <c r="T26" s="47">
        <v>1343.235</v>
      </c>
      <c r="U26" s="48">
        <f t="shared" si="8"/>
        <v>167.9999999996653</v>
      </c>
      <c r="V26" s="47">
        <v>203.04</v>
      </c>
      <c r="W26" s="48">
        <f t="shared" si="9"/>
        <v>0</v>
      </c>
      <c r="X26" s="47">
        <v>1029.716</v>
      </c>
      <c r="Y26" s="48">
        <f t="shared" si="10"/>
        <v>503.9999999976317</v>
      </c>
      <c r="Z26" s="47"/>
      <c r="AA26" s="48">
        <f t="shared" si="11"/>
        <v>0</v>
      </c>
      <c r="AB26" s="47"/>
      <c r="AC26" s="48">
        <f t="shared" si="12"/>
        <v>0</v>
      </c>
      <c r="AD26" s="47"/>
      <c r="AE26" s="48">
        <f t="shared" si="13"/>
        <v>0</v>
      </c>
      <c r="AF26" s="47"/>
      <c r="AG26" s="48">
        <f t="shared" si="14"/>
        <v>0</v>
      </c>
      <c r="AH26" s="49">
        <f t="shared" si="15"/>
        <v>5890.799999994761</v>
      </c>
    </row>
    <row r="27" spans="1:34" ht="12.75">
      <c r="A27" s="5" t="s">
        <v>24</v>
      </c>
      <c r="B27" s="47">
        <v>7514.157</v>
      </c>
      <c r="C27" s="48">
        <f t="shared" si="0"/>
        <v>604.8000000009779</v>
      </c>
      <c r="D27" s="47">
        <v>9287.149</v>
      </c>
      <c r="E27" s="48">
        <f t="shared" si="1"/>
        <v>662.399999997433</v>
      </c>
      <c r="F27" s="47">
        <v>8254.512</v>
      </c>
      <c r="G27" s="48">
        <f t="shared" si="1"/>
        <v>817.2000000027765</v>
      </c>
      <c r="H27" s="47">
        <v>9784.487</v>
      </c>
      <c r="I27" s="48">
        <f t="shared" si="2"/>
        <v>633.5999999981141</v>
      </c>
      <c r="J27" s="47">
        <v>3736.818</v>
      </c>
      <c r="K27" s="48">
        <f t="shared" si="3"/>
        <v>241.2000000000262</v>
      </c>
      <c r="L27" s="47">
        <v>5609.311</v>
      </c>
      <c r="M27" s="48">
        <f t="shared" si="4"/>
        <v>460.7999999978347</v>
      </c>
      <c r="N27" s="47">
        <v>11637.214</v>
      </c>
      <c r="O27" s="48">
        <f t="shared" si="5"/>
        <v>715.1999999972759</v>
      </c>
      <c r="P27" s="47">
        <v>6377.402</v>
      </c>
      <c r="Q27" s="48">
        <f t="shared" si="6"/>
        <v>288.00000000192085</v>
      </c>
      <c r="R27" s="30">
        <v>4126.628</v>
      </c>
      <c r="S27" s="48">
        <f t="shared" si="7"/>
        <v>0</v>
      </c>
      <c r="T27" s="47">
        <v>1343.274</v>
      </c>
      <c r="U27" s="48">
        <f t="shared" si="8"/>
        <v>155.99999999994907</v>
      </c>
      <c r="V27" s="47">
        <v>203.04</v>
      </c>
      <c r="W27" s="48">
        <f t="shared" si="9"/>
        <v>0</v>
      </c>
      <c r="X27" s="47">
        <v>1029.743</v>
      </c>
      <c r="Y27" s="48">
        <f t="shared" si="10"/>
        <v>378.0000000006112</v>
      </c>
      <c r="Z27" s="47"/>
      <c r="AA27" s="48">
        <f t="shared" si="11"/>
        <v>0</v>
      </c>
      <c r="AB27" s="47"/>
      <c r="AC27" s="48">
        <f t="shared" si="12"/>
        <v>0</v>
      </c>
      <c r="AD27" s="47"/>
      <c r="AE27" s="48">
        <f t="shared" si="13"/>
        <v>0</v>
      </c>
      <c r="AF27" s="47"/>
      <c r="AG27" s="48">
        <f t="shared" si="14"/>
        <v>0</v>
      </c>
      <c r="AH27" s="49">
        <f t="shared" si="15"/>
        <v>4957.199999996919</v>
      </c>
    </row>
    <row r="28" spans="1:34" ht="12.75">
      <c r="A28" s="5" t="s">
        <v>25</v>
      </c>
      <c r="B28" s="47">
        <v>7514.243</v>
      </c>
      <c r="C28" s="48">
        <f t="shared" si="0"/>
        <v>412.8000000011525</v>
      </c>
      <c r="D28" s="47">
        <v>9287.276</v>
      </c>
      <c r="E28" s="48">
        <f t="shared" si="1"/>
        <v>457.20000000146683</v>
      </c>
      <c r="F28" s="47">
        <v>8254.666</v>
      </c>
      <c r="G28" s="48">
        <f t="shared" si="1"/>
        <v>554.3999999950756</v>
      </c>
      <c r="H28" s="47">
        <v>9784.613</v>
      </c>
      <c r="I28" s="48">
        <f t="shared" si="2"/>
        <v>453.6000000007334</v>
      </c>
      <c r="J28" s="47">
        <v>3736.866</v>
      </c>
      <c r="K28" s="48">
        <f t="shared" si="3"/>
        <v>172.799999999188</v>
      </c>
      <c r="L28" s="47">
        <v>5609.381</v>
      </c>
      <c r="M28" s="48">
        <f t="shared" si="4"/>
        <v>336.0000000029686</v>
      </c>
      <c r="N28" s="47">
        <v>11637.32</v>
      </c>
      <c r="O28" s="48">
        <f t="shared" si="5"/>
        <v>508.7999999988824</v>
      </c>
      <c r="P28" s="47">
        <v>6377.444</v>
      </c>
      <c r="Q28" s="48">
        <f t="shared" si="6"/>
        <v>201.60000000178115</v>
      </c>
      <c r="R28" s="30">
        <v>4126.628</v>
      </c>
      <c r="S28" s="48">
        <f t="shared" si="7"/>
        <v>0</v>
      </c>
      <c r="T28" s="47">
        <v>1343.302</v>
      </c>
      <c r="U28" s="48">
        <f t="shared" si="8"/>
        <v>112.00000000008004</v>
      </c>
      <c r="V28" s="47">
        <v>203.04</v>
      </c>
      <c r="W28" s="48">
        <f t="shared" si="9"/>
        <v>0</v>
      </c>
      <c r="X28" s="47">
        <v>1029.758</v>
      </c>
      <c r="Y28" s="48">
        <f t="shared" si="10"/>
        <v>210.00000000140062</v>
      </c>
      <c r="Z28" s="47"/>
      <c r="AA28" s="48">
        <f t="shared" si="11"/>
        <v>0</v>
      </c>
      <c r="AB28" s="47"/>
      <c r="AC28" s="48">
        <f t="shared" si="12"/>
        <v>0</v>
      </c>
      <c r="AD28" s="47"/>
      <c r="AE28" s="48">
        <f t="shared" si="13"/>
        <v>0</v>
      </c>
      <c r="AF28" s="47"/>
      <c r="AG28" s="48">
        <f t="shared" si="14"/>
        <v>0</v>
      </c>
      <c r="AH28" s="49">
        <f t="shared" si="15"/>
        <v>3419.200000002729</v>
      </c>
    </row>
    <row r="29" spans="1:34" ht="12.75">
      <c r="A29" s="5" t="s">
        <v>26</v>
      </c>
      <c r="B29" s="47">
        <v>7514.357</v>
      </c>
      <c r="C29" s="48">
        <f t="shared" si="0"/>
        <v>547.1999999979744</v>
      </c>
      <c r="D29" s="47">
        <v>9287.447</v>
      </c>
      <c r="E29" s="48">
        <f t="shared" si="1"/>
        <v>615.6000000009954</v>
      </c>
      <c r="F29" s="47">
        <v>8254.867</v>
      </c>
      <c r="G29" s="48">
        <f t="shared" si="1"/>
        <v>723.6000000033528</v>
      </c>
      <c r="H29" s="47">
        <v>9784.782</v>
      </c>
      <c r="I29" s="48">
        <f t="shared" si="2"/>
        <v>608.3999999995285</v>
      </c>
      <c r="J29" s="47">
        <v>3736.928</v>
      </c>
      <c r="K29" s="48">
        <f t="shared" si="3"/>
        <v>223.1999999996333</v>
      </c>
      <c r="L29" s="47">
        <v>5609.47</v>
      </c>
      <c r="M29" s="48">
        <f t="shared" si="4"/>
        <v>427.1999999997206</v>
      </c>
      <c r="N29" s="47">
        <v>11637.455</v>
      </c>
      <c r="O29" s="48">
        <f t="shared" si="5"/>
        <v>648.0000000010477</v>
      </c>
      <c r="P29" s="47">
        <v>6377.5</v>
      </c>
      <c r="Q29" s="48">
        <f t="shared" si="6"/>
        <v>268.7999999980093</v>
      </c>
      <c r="R29" s="30">
        <v>4126.628</v>
      </c>
      <c r="S29" s="48">
        <f t="shared" si="7"/>
        <v>0</v>
      </c>
      <c r="T29" s="47">
        <v>1343.339</v>
      </c>
      <c r="U29" s="48">
        <f t="shared" si="8"/>
        <v>148.00000000013824</v>
      </c>
      <c r="V29" s="47">
        <v>203.04</v>
      </c>
      <c r="W29" s="48">
        <f t="shared" si="9"/>
        <v>0</v>
      </c>
      <c r="X29" s="47">
        <v>1029.784</v>
      </c>
      <c r="Y29" s="48">
        <f t="shared" si="10"/>
        <v>364.00000000094224</v>
      </c>
      <c r="Z29" s="47"/>
      <c r="AA29" s="48">
        <f t="shared" si="11"/>
        <v>0</v>
      </c>
      <c r="AB29" s="47"/>
      <c r="AC29" s="48">
        <f t="shared" si="12"/>
        <v>0</v>
      </c>
      <c r="AD29" s="47"/>
      <c r="AE29" s="48">
        <f t="shared" si="13"/>
        <v>0</v>
      </c>
      <c r="AF29" s="47"/>
      <c r="AG29" s="48">
        <f t="shared" si="14"/>
        <v>0</v>
      </c>
      <c r="AH29" s="49">
        <f t="shared" si="15"/>
        <v>4574.000000001342</v>
      </c>
    </row>
    <row r="30" spans="1:34" ht="12.75">
      <c r="A30" s="5" t="s">
        <v>27</v>
      </c>
      <c r="B30" s="47">
        <v>7514.458</v>
      </c>
      <c r="C30" s="48">
        <f t="shared" si="0"/>
        <v>484.79999999835854</v>
      </c>
      <c r="D30" s="47">
        <v>9287.592</v>
      </c>
      <c r="E30" s="48">
        <f t="shared" si="1"/>
        <v>522.0000000015716</v>
      </c>
      <c r="F30" s="47">
        <v>8255.04</v>
      </c>
      <c r="G30" s="48">
        <f t="shared" si="1"/>
        <v>622.8000000024622</v>
      </c>
      <c r="H30" s="47">
        <v>9784.939</v>
      </c>
      <c r="I30" s="48">
        <f t="shared" si="2"/>
        <v>565.2000000038242</v>
      </c>
      <c r="J30" s="47">
        <v>3736.981</v>
      </c>
      <c r="K30" s="48">
        <f t="shared" si="3"/>
        <v>190.800000001218</v>
      </c>
      <c r="L30" s="47">
        <v>5609.551</v>
      </c>
      <c r="M30" s="48">
        <f t="shared" si="4"/>
        <v>388.80000000062864</v>
      </c>
      <c r="N30" s="47">
        <v>11637.576</v>
      </c>
      <c r="O30" s="48">
        <f t="shared" si="5"/>
        <v>580.7999999960884</v>
      </c>
      <c r="P30" s="47">
        <v>6377.55</v>
      </c>
      <c r="Q30" s="48">
        <f t="shared" si="6"/>
        <v>240.00000000087311</v>
      </c>
      <c r="R30" s="30">
        <v>4126.628</v>
      </c>
      <c r="S30" s="48">
        <f t="shared" si="7"/>
        <v>0</v>
      </c>
      <c r="T30" s="47">
        <v>1343.371</v>
      </c>
      <c r="U30" s="48">
        <f t="shared" si="8"/>
        <v>128.00000000061118</v>
      </c>
      <c r="V30" s="47">
        <v>203.04</v>
      </c>
      <c r="W30" s="48">
        <f t="shared" si="9"/>
        <v>0</v>
      </c>
      <c r="X30" s="47">
        <v>1029.808</v>
      </c>
      <c r="Y30" s="48">
        <f t="shared" si="10"/>
        <v>335.9999999984211</v>
      </c>
      <c r="Z30" s="47"/>
      <c r="AA30" s="48">
        <f t="shared" si="11"/>
        <v>0</v>
      </c>
      <c r="AB30" s="47"/>
      <c r="AC30" s="48">
        <f t="shared" si="12"/>
        <v>0</v>
      </c>
      <c r="AD30" s="47"/>
      <c r="AE30" s="48">
        <f t="shared" si="13"/>
        <v>0</v>
      </c>
      <c r="AF30" s="47"/>
      <c r="AG30" s="48">
        <f t="shared" si="14"/>
        <v>0</v>
      </c>
      <c r="AH30" s="49">
        <f t="shared" si="15"/>
        <v>4059.200000004057</v>
      </c>
    </row>
    <row r="31" spans="1:34" ht="12.75">
      <c r="A31" s="5" t="s">
        <v>28</v>
      </c>
      <c r="B31" s="50">
        <v>7514.562</v>
      </c>
      <c r="C31" s="48">
        <f t="shared" si="0"/>
        <v>499.2000000012922</v>
      </c>
      <c r="D31" s="50">
        <v>9287.744</v>
      </c>
      <c r="E31" s="48">
        <f t="shared" si="1"/>
        <v>547.2000000001572</v>
      </c>
      <c r="F31" s="50">
        <v>8255.222</v>
      </c>
      <c r="G31" s="48">
        <f t="shared" si="1"/>
        <v>655.1999999959662</v>
      </c>
      <c r="H31" s="50">
        <v>9785.127</v>
      </c>
      <c r="I31" s="51">
        <f>(H31-H30)*H$5</f>
        <v>676.8000000003667</v>
      </c>
      <c r="J31" s="50">
        <v>3737.03</v>
      </c>
      <c r="K31" s="51">
        <f>(J31-J30)*J$5</f>
        <v>176.39999999992142</v>
      </c>
      <c r="L31" s="50">
        <v>5609.648</v>
      </c>
      <c r="M31" s="51">
        <f>(L31-L30)*L$5</f>
        <v>465.59999999881256</v>
      </c>
      <c r="N31" s="50">
        <v>11637.723</v>
      </c>
      <c r="O31" s="51">
        <f>(N31-N30)*N$5</f>
        <v>705.6000000040513</v>
      </c>
      <c r="P31" s="47">
        <v>6377.607</v>
      </c>
      <c r="Q31" s="51">
        <f>(P31-P30)*P$5</f>
        <v>273.5999999989872</v>
      </c>
      <c r="R31" s="30">
        <v>4126.628</v>
      </c>
      <c r="S31" s="51">
        <f>(R31-R30)*R$5</f>
        <v>0</v>
      </c>
      <c r="T31" s="50">
        <v>1343.407</v>
      </c>
      <c r="U31" s="51">
        <f>(T31-T30)*T$5</f>
        <v>143.99999999932334</v>
      </c>
      <c r="V31" s="47">
        <v>203.04</v>
      </c>
      <c r="W31" s="51">
        <f>(V31-V30)*V$5</f>
        <v>0</v>
      </c>
      <c r="X31" s="50">
        <v>1029.83</v>
      </c>
      <c r="Y31" s="51">
        <f>(X31-X30)*X$5</f>
        <v>307.99999999908323</v>
      </c>
      <c r="Z31" s="50"/>
      <c r="AA31" s="51"/>
      <c r="AB31" s="50"/>
      <c r="AC31" s="51"/>
      <c r="AD31" s="50"/>
      <c r="AE31" s="51"/>
      <c r="AF31" s="50"/>
      <c r="AG31" s="51"/>
      <c r="AH31" s="49">
        <f t="shared" si="15"/>
        <v>4451.599999997961</v>
      </c>
    </row>
    <row r="32" spans="1:34" ht="13.5" thickBot="1">
      <c r="A32" s="5" t="s">
        <v>40</v>
      </c>
      <c r="B32" s="52">
        <v>7514.677</v>
      </c>
      <c r="C32" s="48">
        <f t="shared" si="0"/>
        <v>551.9999999989523</v>
      </c>
      <c r="D32" s="52">
        <v>9287.909</v>
      </c>
      <c r="E32" s="48">
        <f t="shared" si="1"/>
        <v>593.9999999965949</v>
      </c>
      <c r="F32" s="52">
        <v>8255.421</v>
      </c>
      <c r="G32" s="48">
        <f t="shared" si="1"/>
        <v>716.4000000018859</v>
      </c>
      <c r="H32" s="52">
        <v>9785.313</v>
      </c>
      <c r="I32" s="53">
        <f>(H32-H31)*H$5</f>
        <v>669.5999999988999</v>
      </c>
      <c r="J32" s="52">
        <v>3737.097</v>
      </c>
      <c r="K32" s="53">
        <f>(J32-J31)*J$5</f>
        <v>241.2000000000262</v>
      </c>
      <c r="L32" s="52">
        <v>5609.728</v>
      </c>
      <c r="M32" s="53">
        <f>(L32-L31)*L$5</f>
        <v>383.99999999965075</v>
      </c>
      <c r="N32" s="52">
        <v>11637.862</v>
      </c>
      <c r="O32" s="53">
        <f>(N32-N31)*N$5</f>
        <v>667.1999999962281</v>
      </c>
      <c r="P32" s="47">
        <v>6377.663</v>
      </c>
      <c r="Q32" s="53">
        <f>(P32-P31)*P$5</f>
        <v>268.7999999980093</v>
      </c>
      <c r="R32" s="30">
        <v>4126.628</v>
      </c>
      <c r="S32" s="53">
        <f>(R32-R31)*R$5</f>
        <v>0</v>
      </c>
      <c r="T32" s="52">
        <v>1343.424</v>
      </c>
      <c r="U32" s="53">
        <f>(T32-T31)*T$5</f>
        <v>68.000000000211</v>
      </c>
      <c r="V32" s="47">
        <v>203.04</v>
      </c>
      <c r="W32" s="53">
        <f>(V32-V31)*V$5</f>
        <v>0</v>
      </c>
      <c r="X32" s="52">
        <v>1029.864</v>
      </c>
      <c r="Y32" s="53">
        <f>(X32-X31)*X$5</f>
        <v>476.000000001477</v>
      </c>
      <c r="Z32" s="52"/>
      <c r="AA32" s="53">
        <f>(Z32-Z30)*Z$5</f>
        <v>0</v>
      </c>
      <c r="AB32" s="52"/>
      <c r="AC32" s="53">
        <f>(AB32-AB30)*AB$5</f>
        <v>0</v>
      </c>
      <c r="AD32" s="52"/>
      <c r="AE32" s="53">
        <f>(AD32-AD30)*AD$5</f>
        <v>0</v>
      </c>
      <c r="AF32" s="52"/>
      <c r="AG32" s="53">
        <f>(AF32-AF30)*AF$5</f>
        <v>0</v>
      </c>
      <c r="AH32" s="49">
        <f t="shared" si="15"/>
        <v>4637.199999991935</v>
      </c>
    </row>
    <row r="33" spans="2:34" ht="13.5" thickBot="1">
      <c r="B33" s="54"/>
      <c r="C33" s="55">
        <f>SUM(C8:C32)</f>
        <v>12038.399999999092</v>
      </c>
      <c r="D33" s="54"/>
      <c r="E33" s="55">
        <f>SUM(E8:E32)</f>
        <v>13395.599999998376</v>
      </c>
      <c r="F33" s="66"/>
      <c r="G33" s="55">
        <f>SUM(G8:G32)</f>
        <v>16261.199999999371</v>
      </c>
      <c r="H33" s="54"/>
      <c r="I33" s="55">
        <f>SUM(I8:I32)</f>
        <v>13975.199999998586</v>
      </c>
      <c r="J33" s="54"/>
      <c r="K33" s="55">
        <f>SUM(K8:K32)</f>
        <v>4802.400000001035</v>
      </c>
      <c r="L33" s="54"/>
      <c r="M33" s="55">
        <f>SUM(M8:M32)</f>
        <v>9211.199999999371</v>
      </c>
      <c r="N33" s="54"/>
      <c r="O33" s="55">
        <f>SUM(O8:O32)</f>
        <v>14265.599999998813</v>
      </c>
      <c r="P33" s="54"/>
      <c r="Q33" s="55">
        <f>SUM(Q8:Q32)</f>
        <v>5798.399999998219</v>
      </c>
      <c r="R33" s="54"/>
      <c r="S33" s="55">
        <f>SUM(S8:S32)</f>
        <v>0</v>
      </c>
      <c r="T33" s="54"/>
      <c r="U33" s="55">
        <f>SUM(U8:U32)</f>
        <v>2591.9999999996435</v>
      </c>
      <c r="V33" s="54"/>
      <c r="W33" s="55">
        <f>SUM(W8:W32)</f>
        <v>0</v>
      </c>
      <c r="X33" s="54"/>
      <c r="Y33" s="55">
        <f>SUM(Y8:Y32)</f>
        <v>8385.999999999058</v>
      </c>
      <c r="Z33" s="54"/>
      <c r="AA33" s="55">
        <f>SUM(AA8:AA32)</f>
        <v>0</v>
      </c>
      <c r="AB33" s="54"/>
      <c r="AC33" s="55">
        <f>SUM(AC8:AC32)</f>
        <v>0</v>
      </c>
      <c r="AD33" s="54"/>
      <c r="AE33" s="55">
        <f>SUM(AE8:AE32)</f>
        <v>0</v>
      </c>
      <c r="AF33" s="54"/>
      <c r="AG33" s="56">
        <f>SUM(AG8:AG32)</f>
        <v>0</v>
      </c>
      <c r="AH33" s="49">
        <f t="shared" si="15"/>
        <v>100725.99999999157</v>
      </c>
    </row>
  </sheetData>
  <sheetProtection formatCells="0" formatColumns="0" formatRows="0"/>
  <mergeCells count="33">
    <mergeCell ref="X6:Y6"/>
    <mergeCell ref="Z5:AA5"/>
    <mergeCell ref="Z6:AA6"/>
    <mergeCell ref="P6:Q6"/>
    <mergeCell ref="R5:S5"/>
    <mergeCell ref="R6:S6"/>
    <mergeCell ref="T5:U5"/>
    <mergeCell ref="T6:U6"/>
    <mergeCell ref="V6:W6"/>
    <mergeCell ref="H6:I6"/>
    <mergeCell ref="J5:K5"/>
    <mergeCell ref="J6:K6"/>
    <mergeCell ref="B6:C6"/>
    <mergeCell ref="B5:C5"/>
    <mergeCell ref="D5:E5"/>
    <mergeCell ref="D6:E6"/>
    <mergeCell ref="AD6:AE6"/>
    <mergeCell ref="AF5:AG5"/>
    <mergeCell ref="AF6:AG6"/>
    <mergeCell ref="L6:M6"/>
    <mergeCell ref="N6:O6"/>
    <mergeCell ref="AB5:AC5"/>
    <mergeCell ref="AB6:AC6"/>
    <mergeCell ref="L5:M5"/>
    <mergeCell ref="N5:O5"/>
    <mergeCell ref="P5:Q5"/>
    <mergeCell ref="A1:K1"/>
    <mergeCell ref="A2:K2"/>
    <mergeCell ref="A3:K3"/>
    <mergeCell ref="AD5:AE5"/>
    <mergeCell ref="H5:I5"/>
    <mergeCell ref="V5:W5"/>
    <mergeCell ref="X5:Y5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33"/>
  <sheetViews>
    <sheetView showZeros="0" defaultGridColor="0" zoomScalePageLayoutView="0" colorId="48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V24" sqref="V24"/>
    </sheetView>
  </sheetViews>
  <sheetFormatPr defaultColWidth="9.00390625" defaultRowHeight="12.75" outlineLevelCol="1"/>
  <cols>
    <col min="1" max="1" width="6.625" style="0" customWidth="1"/>
    <col min="2" max="2" width="9.875" style="0" customWidth="1"/>
    <col min="3" max="3" width="9.375" style="0" customWidth="1"/>
    <col min="4" max="4" width="9.875" style="0" customWidth="1"/>
    <col min="5" max="5" width="9.75390625" style="0" customWidth="1"/>
    <col min="6" max="7" width="9.375" style="0" customWidth="1"/>
    <col min="8" max="8" width="9.625" style="0" customWidth="1"/>
    <col min="9" max="9" width="9.75390625" style="0" customWidth="1"/>
    <col min="10" max="10" width="8.25390625" style="0" customWidth="1"/>
    <col min="11" max="11" width="9.375" style="0" customWidth="1"/>
    <col min="12" max="12" width="10.375" style="0" customWidth="1"/>
    <col min="13" max="13" width="9.375" style="0" customWidth="1"/>
    <col min="14" max="14" width="9.75390625" style="0" customWidth="1"/>
    <col min="15" max="15" width="10.00390625" style="0" customWidth="1"/>
    <col min="16" max="16" width="9.625" style="0" customWidth="1"/>
    <col min="17" max="17" width="9.25390625" style="0" customWidth="1"/>
    <col min="18" max="18" width="8.625" style="0" customWidth="1"/>
    <col min="19" max="20" width="9.00390625" style="0" customWidth="1"/>
    <col min="21" max="21" width="8.375" style="0" customWidth="1"/>
    <col min="22" max="22" width="9.625" style="0" customWidth="1"/>
    <col min="23" max="23" width="8.625" style="0" customWidth="1"/>
    <col min="24" max="24" width="8.25390625" style="0" customWidth="1"/>
    <col min="25" max="25" width="9.75390625" style="0" customWidth="1"/>
    <col min="26" max="26" width="12.625" style="0" hidden="1" customWidth="1" outlineLevel="1"/>
    <col min="27" max="27" width="13.375" style="0" hidden="1" customWidth="1" outlineLevel="1"/>
    <col min="28" max="28" width="12.625" style="0" hidden="1" customWidth="1" outlineLevel="1"/>
    <col min="29" max="29" width="13.375" style="0" hidden="1" customWidth="1" outlineLevel="1"/>
    <col min="30" max="30" width="12.625" style="0" hidden="1" customWidth="1" outlineLevel="1"/>
    <col min="31" max="31" width="13.375" style="0" hidden="1" customWidth="1" outlineLevel="1"/>
    <col min="32" max="32" width="12.625" style="0" hidden="1" customWidth="1" outlineLevel="1"/>
    <col min="33" max="33" width="13.375" style="0" hidden="1" customWidth="1" outlineLevel="1"/>
    <col min="34" max="34" width="10.875" style="0" customWidth="1" collapsed="1"/>
  </cols>
  <sheetData>
    <row r="1" spans="1:41" ht="13.5" customHeight="1">
      <c r="A1" s="94" t="s">
        <v>30</v>
      </c>
      <c r="B1" s="94"/>
      <c r="C1" s="94"/>
      <c r="D1" s="94"/>
      <c r="E1" s="94"/>
      <c r="F1" s="94"/>
      <c r="G1" s="94"/>
      <c r="H1" s="94"/>
      <c r="I1" s="94"/>
      <c r="J1" s="23"/>
      <c r="K1" s="23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6"/>
      <c r="AJ1" s="6"/>
      <c r="AK1" s="6"/>
      <c r="AL1" s="6"/>
      <c r="AM1" s="6"/>
      <c r="AN1" s="6"/>
      <c r="AO1" s="6"/>
    </row>
    <row r="2" spans="1:41" ht="12" customHeight="1">
      <c r="A2" s="94" t="s">
        <v>33</v>
      </c>
      <c r="B2" s="94"/>
      <c r="C2" s="94"/>
      <c r="D2" s="94"/>
      <c r="E2" s="94"/>
      <c r="F2" s="94"/>
      <c r="G2" s="94"/>
      <c r="H2" s="94"/>
      <c r="I2" s="94"/>
      <c r="J2" s="23"/>
      <c r="K2" s="23"/>
      <c r="L2" s="22"/>
      <c r="M2" s="22"/>
      <c r="N2" s="22"/>
      <c r="O2" s="22"/>
      <c r="P2" s="22" t="s">
        <v>38</v>
      </c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6"/>
      <c r="AJ2" s="6"/>
      <c r="AK2" s="6"/>
      <c r="AL2" s="6"/>
      <c r="AM2" s="6"/>
      <c r="AN2" s="6"/>
      <c r="AO2" s="6"/>
    </row>
    <row r="3" spans="1:41" ht="14.25" customHeight="1">
      <c r="A3" s="101" t="s">
        <v>43</v>
      </c>
      <c r="B3" s="101"/>
      <c r="C3" s="101"/>
      <c r="D3" s="101"/>
      <c r="E3" s="101"/>
      <c r="F3" s="101"/>
      <c r="G3" s="101"/>
      <c r="H3" s="101"/>
      <c r="I3" s="101"/>
      <c r="J3" s="24"/>
      <c r="K3" s="24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6"/>
      <c r="AJ3" s="6"/>
      <c r="AK3" s="6"/>
      <c r="AL3" s="6"/>
      <c r="AM3" s="6"/>
      <c r="AN3" s="6"/>
      <c r="AO3" s="6"/>
    </row>
    <row r="4" ht="12.75" customHeight="1" hidden="1"/>
    <row r="5" spans="1:39" ht="39.75" customHeight="1">
      <c r="A5" s="2" t="s">
        <v>2</v>
      </c>
      <c r="B5" s="86">
        <v>4800</v>
      </c>
      <c r="C5" s="87"/>
      <c r="D5" s="86">
        <v>3600</v>
      </c>
      <c r="E5" s="87"/>
      <c r="F5" s="86">
        <v>3600</v>
      </c>
      <c r="G5" s="87"/>
      <c r="H5" s="86">
        <v>3600</v>
      </c>
      <c r="I5" s="87"/>
      <c r="J5" s="64">
        <v>3600</v>
      </c>
      <c r="K5" s="64"/>
      <c r="L5" s="86">
        <v>4800</v>
      </c>
      <c r="M5" s="87"/>
      <c r="N5" s="86">
        <v>4800</v>
      </c>
      <c r="O5" s="87"/>
      <c r="P5" s="86">
        <v>4800</v>
      </c>
      <c r="Q5" s="87"/>
      <c r="R5" s="86">
        <v>8000</v>
      </c>
      <c r="S5" s="87"/>
      <c r="T5" s="86">
        <v>4000</v>
      </c>
      <c r="U5" s="87"/>
      <c r="V5" s="86">
        <v>4000</v>
      </c>
      <c r="W5" s="87"/>
      <c r="X5" s="86">
        <v>14000</v>
      </c>
      <c r="Y5" s="87"/>
      <c r="Z5" s="86">
        <v>0</v>
      </c>
      <c r="AA5" s="87"/>
      <c r="AB5" s="86">
        <v>0</v>
      </c>
      <c r="AC5" s="87"/>
      <c r="AD5" s="86">
        <v>0</v>
      </c>
      <c r="AE5" s="87"/>
      <c r="AF5" s="86">
        <v>0</v>
      </c>
      <c r="AG5" s="87"/>
      <c r="AH5" s="6"/>
      <c r="AI5" s="6"/>
      <c r="AJ5" s="6"/>
      <c r="AK5" s="6"/>
      <c r="AL5" s="6"/>
      <c r="AM5" s="6"/>
    </row>
    <row r="6" spans="1:39" ht="31.5" customHeight="1" thickBot="1">
      <c r="A6" s="1" t="s">
        <v>1</v>
      </c>
      <c r="B6" s="88">
        <v>4</v>
      </c>
      <c r="C6" s="89"/>
      <c r="D6" s="88">
        <v>6</v>
      </c>
      <c r="E6" s="89"/>
      <c r="F6" s="88">
        <v>8</v>
      </c>
      <c r="G6" s="89"/>
      <c r="H6" s="88">
        <v>10</v>
      </c>
      <c r="I6" s="89"/>
      <c r="J6" s="65">
        <v>12</v>
      </c>
      <c r="K6" s="65"/>
      <c r="L6" s="88">
        <v>22</v>
      </c>
      <c r="M6" s="89"/>
      <c r="N6" s="88">
        <v>26</v>
      </c>
      <c r="O6" s="89"/>
      <c r="P6" s="88">
        <v>28</v>
      </c>
      <c r="Q6" s="89"/>
      <c r="R6" s="88">
        <v>6</v>
      </c>
      <c r="S6" s="89"/>
      <c r="T6" s="88">
        <v>16</v>
      </c>
      <c r="U6" s="89"/>
      <c r="V6" s="88">
        <v>17</v>
      </c>
      <c r="W6" s="89"/>
      <c r="X6" s="88">
        <v>35</v>
      </c>
      <c r="Y6" s="89"/>
      <c r="Z6" s="88" t="s">
        <v>29</v>
      </c>
      <c r="AA6" s="89"/>
      <c r="AB6" s="88" t="s">
        <v>29</v>
      </c>
      <c r="AC6" s="89"/>
      <c r="AD6" s="88" t="s">
        <v>29</v>
      </c>
      <c r="AE6" s="89"/>
      <c r="AF6" s="88" t="s">
        <v>29</v>
      </c>
      <c r="AG6" s="89"/>
      <c r="AH6" s="7" t="s">
        <v>31</v>
      </c>
      <c r="AI6" s="6"/>
      <c r="AJ6" s="6"/>
      <c r="AK6" s="6"/>
      <c r="AL6" s="6"/>
      <c r="AM6" s="6"/>
    </row>
    <row r="7" spans="1:39" ht="69" customHeight="1" thickBot="1" thickTop="1">
      <c r="A7" s="1" t="s">
        <v>0</v>
      </c>
      <c r="B7" s="3" t="s">
        <v>3</v>
      </c>
      <c r="C7" s="4" t="s">
        <v>4</v>
      </c>
      <c r="D7" s="3" t="s">
        <v>3</v>
      </c>
      <c r="E7" s="4" t="s">
        <v>4</v>
      </c>
      <c r="F7" s="3" t="s">
        <v>3</v>
      </c>
      <c r="G7" s="4" t="s">
        <v>4</v>
      </c>
      <c r="H7" s="3" t="s">
        <v>3</v>
      </c>
      <c r="I7" s="4" t="s">
        <v>4</v>
      </c>
      <c r="J7" s="3" t="s">
        <v>3</v>
      </c>
      <c r="K7" s="4" t="s">
        <v>4</v>
      </c>
      <c r="L7" s="3" t="s">
        <v>3</v>
      </c>
      <c r="M7" s="4" t="s">
        <v>4</v>
      </c>
      <c r="N7" s="3" t="s">
        <v>3</v>
      </c>
      <c r="O7" s="4" t="s">
        <v>4</v>
      </c>
      <c r="P7" s="3" t="s">
        <v>3</v>
      </c>
      <c r="Q7" s="4" t="s">
        <v>4</v>
      </c>
      <c r="R7" s="3" t="s">
        <v>3</v>
      </c>
      <c r="S7" s="4" t="s">
        <v>4</v>
      </c>
      <c r="T7" s="3"/>
      <c r="U7" s="4" t="s">
        <v>4</v>
      </c>
      <c r="V7" s="3" t="s">
        <v>3</v>
      </c>
      <c r="W7" s="4" t="s">
        <v>4</v>
      </c>
      <c r="X7" s="3" t="s">
        <v>3</v>
      </c>
      <c r="Y7" s="4" t="s">
        <v>4</v>
      </c>
      <c r="Z7" s="3" t="s">
        <v>3</v>
      </c>
      <c r="AA7" s="4" t="s">
        <v>4</v>
      </c>
      <c r="AB7" s="3" t="s">
        <v>3</v>
      </c>
      <c r="AC7" s="4" t="s">
        <v>4</v>
      </c>
      <c r="AD7" s="3" t="s">
        <v>3</v>
      </c>
      <c r="AE7" s="4" t="s">
        <v>4</v>
      </c>
      <c r="AF7" s="3" t="s">
        <v>3</v>
      </c>
      <c r="AG7" s="4" t="s">
        <v>4</v>
      </c>
      <c r="AH7" s="21">
        <f>SUM(AH8:AH32)</f>
        <v>196861.20000004023</v>
      </c>
      <c r="AI7" s="6"/>
      <c r="AJ7" s="6"/>
      <c r="AK7" s="6"/>
      <c r="AL7" s="6"/>
      <c r="AM7" s="6"/>
    </row>
    <row r="8" spans="1:34" ht="13.5" thickTop="1">
      <c r="A8" s="5" t="s">
        <v>5</v>
      </c>
      <c r="B8" s="31">
        <v>15772.942</v>
      </c>
      <c r="C8" s="32">
        <v>0</v>
      </c>
      <c r="D8" s="31">
        <v>19712.313</v>
      </c>
      <c r="E8" s="32">
        <v>0</v>
      </c>
      <c r="F8" s="31">
        <v>15723.237</v>
      </c>
      <c r="G8" s="32">
        <v>0</v>
      </c>
      <c r="H8" s="31">
        <v>19781.819</v>
      </c>
      <c r="I8" s="32"/>
      <c r="J8" s="31">
        <v>7562.865</v>
      </c>
      <c r="K8" s="32"/>
      <c r="L8" s="31">
        <v>12538.416</v>
      </c>
      <c r="M8" s="32">
        <v>0</v>
      </c>
      <c r="N8" s="31">
        <v>23851.09</v>
      </c>
      <c r="O8" s="32">
        <v>0</v>
      </c>
      <c r="P8" s="31">
        <v>15139.129</v>
      </c>
      <c r="Q8" s="32">
        <v>0</v>
      </c>
      <c r="R8" s="31">
        <v>6197.806</v>
      </c>
      <c r="S8" s="32">
        <v>0</v>
      </c>
      <c r="T8" s="31">
        <v>2768.057</v>
      </c>
      <c r="U8" s="32">
        <v>0</v>
      </c>
      <c r="V8" s="31">
        <v>2226.79</v>
      </c>
      <c r="W8" s="32">
        <v>0</v>
      </c>
      <c r="X8" s="31">
        <v>1656.16</v>
      </c>
      <c r="Y8" s="32">
        <v>0</v>
      </c>
      <c r="Z8" s="31"/>
      <c r="AA8" s="32">
        <v>0</v>
      </c>
      <c r="AB8" s="31"/>
      <c r="AC8" s="32">
        <v>0</v>
      </c>
      <c r="AD8" s="31"/>
      <c r="AE8" s="32">
        <v>0</v>
      </c>
      <c r="AF8" s="31"/>
      <c r="AG8" s="32">
        <v>0</v>
      </c>
      <c r="AH8" s="33">
        <f>SUM(C8+E8+G8+I8+M8+O8+Q8+S8+U8+W8+Y8+AA8+AC8+AE8+AG8)</f>
        <v>0</v>
      </c>
    </row>
    <row r="9" spans="1:34" ht="12.75">
      <c r="A9" s="5" t="s">
        <v>6</v>
      </c>
      <c r="B9" s="34">
        <v>15773.1</v>
      </c>
      <c r="C9" s="35">
        <f aca="true" t="shared" si="0" ref="C9:C30">(B9-B8)*B$5</f>
        <v>758.4000000060769</v>
      </c>
      <c r="D9" s="34">
        <v>19712.579</v>
      </c>
      <c r="E9" s="35">
        <f aca="true" t="shared" si="1" ref="E9:E30">(D9-D8)*D$5</f>
        <v>957.6000000117347</v>
      </c>
      <c r="F9" s="34">
        <v>15723.475</v>
      </c>
      <c r="G9" s="35">
        <f aca="true" t="shared" si="2" ref="G9:G30">(F9-F8)*F$5</f>
        <v>856.8000000042957</v>
      </c>
      <c r="H9" s="34">
        <v>19782.063</v>
      </c>
      <c r="I9" s="35">
        <f aca="true" t="shared" si="3" ref="I9:I30">(H9-H8)*H$5</f>
        <v>878.3999999955995</v>
      </c>
      <c r="J9" s="34">
        <v>7562.943</v>
      </c>
      <c r="K9" s="35">
        <f aca="true" t="shared" si="4" ref="K9:K30">(J9-J8)*J$5</f>
        <v>280.8000000015454</v>
      </c>
      <c r="L9" s="34">
        <v>12538.56</v>
      </c>
      <c r="M9" s="35">
        <f aca="true" t="shared" si="5" ref="M9:M30">(L9-L8)*L$5</f>
        <v>691.2000000011176</v>
      </c>
      <c r="N9" s="34">
        <v>23851.314</v>
      </c>
      <c r="O9" s="35">
        <f aca="true" t="shared" si="6" ref="O9:O30">(N9-N8)*N$5</f>
        <v>1075.1999999920372</v>
      </c>
      <c r="P9" s="34">
        <v>15139.206</v>
      </c>
      <c r="Q9" s="35">
        <f aca="true" t="shared" si="7" ref="Q9:Q30">(P9-P8)*P$5</f>
        <v>369.5999999967171</v>
      </c>
      <c r="R9" s="34">
        <v>6197.815</v>
      </c>
      <c r="S9" s="35">
        <f aca="true" t="shared" si="8" ref="S9:S30">(R9-R8)*R$5</f>
        <v>72.00000000011642</v>
      </c>
      <c r="T9" s="34">
        <v>2768.116</v>
      </c>
      <c r="U9" s="35">
        <f aca="true" t="shared" si="9" ref="U9:U30">(T9-T8)*T$5</f>
        <v>236.0000000007858</v>
      </c>
      <c r="V9" s="34">
        <v>2226.81</v>
      </c>
      <c r="W9" s="35">
        <f aca="true" t="shared" si="10" ref="W9:W30">(V9-V8)*V$5</f>
        <v>79.99999999992724</v>
      </c>
      <c r="X9" s="34">
        <v>1656.213</v>
      </c>
      <c r="Y9" s="35">
        <f aca="true" t="shared" si="11" ref="Y9:Y30">(X9-X8)*X$5</f>
        <v>741.9999999983702</v>
      </c>
      <c r="Z9" s="34"/>
      <c r="AA9" s="35">
        <f aca="true" t="shared" si="12" ref="AA9:AA30">(Z9-Z8)*Z$5</f>
        <v>0</v>
      </c>
      <c r="AB9" s="34"/>
      <c r="AC9" s="35">
        <f aca="true" t="shared" si="13" ref="AC9:AC30">(AB9-AB8)*AB$5</f>
        <v>0</v>
      </c>
      <c r="AD9" s="34"/>
      <c r="AE9" s="35">
        <f aca="true" t="shared" si="14" ref="AE9:AE30">(AD9-AD8)*AD$5</f>
        <v>0</v>
      </c>
      <c r="AF9" s="34"/>
      <c r="AG9" s="35">
        <f aca="true" t="shared" si="15" ref="AG9:AG30">(AF9-AF8)*AF$5</f>
        <v>0</v>
      </c>
      <c r="AH9" s="36">
        <f>SUM(C9+E9+G9+I9+K9+M9+O9+Q9+S9+U9+W9+Y9+AA9+AC9+AE9+AG9)</f>
        <v>6998.000000008324</v>
      </c>
    </row>
    <row r="10" spans="1:34" ht="12.75">
      <c r="A10" s="5" t="s">
        <v>7</v>
      </c>
      <c r="B10" s="34">
        <v>15773.21</v>
      </c>
      <c r="C10" s="35">
        <f t="shared" si="0"/>
        <v>527.9999999940628</v>
      </c>
      <c r="D10" s="34">
        <v>19712.781</v>
      </c>
      <c r="E10" s="35">
        <f t="shared" si="1"/>
        <v>727.1999999909895</v>
      </c>
      <c r="F10" s="34">
        <v>15723.65</v>
      </c>
      <c r="G10" s="35">
        <f t="shared" si="2"/>
        <v>629.9999999973807</v>
      </c>
      <c r="H10" s="34">
        <v>19782.255</v>
      </c>
      <c r="I10" s="35">
        <f t="shared" si="3"/>
        <v>691.2000000098487</v>
      </c>
      <c r="J10" s="34">
        <v>7563</v>
      </c>
      <c r="K10" s="35">
        <f t="shared" si="4"/>
        <v>205.1999999992404</v>
      </c>
      <c r="L10" s="34">
        <v>12538.67</v>
      </c>
      <c r="M10" s="35">
        <f t="shared" si="5"/>
        <v>528.000000002794</v>
      </c>
      <c r="N10" s="34">
        <v>23851.491</v>
      </c>
      <c r="O10" s="35">
        <f t="shared" si="6"/>
        <v>849.6000000159256</v>
      </c>
      <c r="P10" s="34">
        <v>15139.26</v>
      </c>
      <c r="Q10" s="35">
        <f t="shared" si="7"/>
        <v>259.2000000004191</v>
      </c>
      <c r="R10" s="34">
        <v>6197.82</v>
      </c>
      <c r="S10" s="35">
        <f t="shared" si="8"/>
        <v>40.000000000873115</v>
      </c>
      <c r="T10" s="34">
        <v>2768.14</v>
      </c>
      <c r="U10" s="35">
        <f t="shared" si="9"/>
        <v>95.99999999954889</v>
      </c>
      <c r="V10" s="34">
        <v>2226.82</v>
      </c>
      <c r="W10" s="35">
        <f t="shared" si="10"/>
        <v>40.000000000873115</v>
      </c>
      <c r="X10" s="34">
        <v>1656.241</v>
      </c>
      <c r="Y10" s="35">
        <f t="shared" si="11"/>
        <v>392.0000000002801</v>
      </c>
      <c r="Z10" s="34"/>
      <c r="AA10" s="35">
        <f t="shared" si="12"/>
        <v>0</v>
      </c>
      <c r="AB10" s="34"/>
      <c r="AC10" s="35">
        <f t="shared" si="13"/>
        <v>0</v>
      </c>
      <c r="AD10" s="34"/>
      <c r="AE10" s="35">
        <f t="shared" si="14"/>
        <v>0</v>
      </c>
      <c r="AF10" s="34"/>
      <c r="AG10" s="35">
        <f t="shared" si="15"/>
        <v>0</v>
      </c>
      <c r="AH10" s="36">
        <f>SUM(C10+E10+G10+I10+K10+M10+O10+Q10+S10+U10+W10+Y10+AA10+AC10+AE10+AG10)</f>
        <v>4986.400000012236</v>
      </c>
    </row>
    <row r="11" spans="1:34" ht="12.75">
      <c r="A11" s="5" t="s">
        <v>8</v>
      </c>
      <c r="B11" s="34">
        <v>15773.312</v>
      </c>
      <c r="C11" s="35">
        <f t="shared" si="0"/>
        <v>489.600000003702</v>
      </c>
      <c r="D11" s="34">
        <v>19712.946</v>
      </c>
      <c r="E11" s="35">
        <f t="shared" si="1"/>
        <v>594.0000000031432</v>
      </c>
      <c r="F11" s="34">
        <v>15723.807</v>
      </c>
      <c r="G11" s="35">
        <f t="shared" si="2"/>
        <v>565.2000000038242</v>
      </c>
      <c r="H11" s="34">
        <v>19782.408</v>
      </c>
      <c r="I11" s="35">
        <f t="shared" si="3"/>
        <v>550.7999999943422</v>
      </c>
      <c r="J11" s="34">
        <v>7563.046</v>
      </c>
      <c r="K11" s="35">
        <f t="shared" si="4"/>
        <v>165.60000000099535</v>
      </c>
      <c r="L11" s="34">
        <v>12538.745</v>
      </c>
      <c r="M11" s="35">
        <f t="shared" si="5"/>
        <v>360.00000000349246</v>
      </c>
      <c r="N11" s="34">
        <v>23851.607</v>
      </c>
      <c r="O11" s="35">
        <f t="shared" si="6"/>
        <v>556.799999991199</v>
      </c>
      <c r="P11" s="31">
        <v>15139.3</v>
      </c>
      <c r="Q11" s="35">
        <f t="shared" si="7"/>
        <v>191.9999999954598</v>
      </c>
      <c r="R11" s="34">
        <v>6197.828</v>
      </c>
      <c r="S11" s="35">
        <f t="shared" si="8"/>
        <v>64.00000000576256</v>
      </c>
      <c r="T11" s="34">
        <v>2768.166</v>
      </c>
      <c r="U11" s="35">
        <f t="shared" si="9"/>
        <v>104.0000000011787</v>
      </c>
      <c r="V11" s="34">
        <v>2226.84</v>
      </c>
      <c r="W11" s="35">
        <f t="shared" si="10"/>
        <v>79.99999999992724</v>
      </c>
      <c r="X11" s="34">
        <v>1656.291</v>
      </c>
      <c r="Y11" s="35">
        <f t="shared" si="11"/>
        <v>699.9999999993634</v>
      </c>
      <c r="Z11" s="34"/>
      <c r="AA11" s="35">
        <f t="shared" si="12"/>
        <v>0</v>
      </c>
      <c r="AB11" s="34"/>
      <c r="AC11" s="35">
        <f t="shared" si="13"/>
        <v>0</v>
      </c>
      <c r="AD11" s="34"/>
      <c r="AE11" s="35">
        <f t="shared" si="14"/>
        <v>0</v>
      </c>
      <c r="AF11" s="34"/>
      <c r="AG11" s="35">
        <f t="shared" si="15"/>
        <v>0</v>
      </c>
      <c r="AH11" s="36">
        <f aca="true" t="shared" si="16" ref="AH11:AH32">SUM(C11+E11+G11+I11+K11+M11+O11+Q11+S11+U11+W11+Y11+AA11+AC11+AE11+AG11)</f>
        <v>4422.00000000239</v>
      </c>
    </row>
    <row r="12" spans="1:34" ht="12.75">
      <c r="A12" s="5" t="s">
        <v>9</v>
      </c>
      <c r="B12" s="34">
        <v>15773.423</v>
      </c>
      <c r="C12" s="35">
        <f t="shared" si="0"/>
        <v>532.8000000037719</v>
      </c>
      <c r="D12" s="34">
        <v>19713.137</v>
      </c>
      <c r="E12" s="35">
        <f t="shared" si="1"/>
        <v>687.5999999960186</v>
      </c>
      <c r="F12" s="34">
        <v>15723.981</v>
      </c>
      <c r="G12" s="35">
        <f t="shared" si="2"/>
        <v>626.3999999966472</v>
      </c>
      <c r="H12" s="34">
        <v>19782.597</v>
      </c>
      <c r="I12" s="35">
        <f t="shared" si="3"/>
        <v>680.4000000076485</v>
      </c>
      <c r="J12" s="34">
        <v>7563.1</v>
      </c>
      <c r="K12" s="35">
        <f t="shared" si="4"/>
        <v>194.40000000031432</v>
      </c>
      <c r="L12" s="34">
        <v>12538.841</v>
      </c>
      <c r="M12" s="35">
        <f t="shared" si="5"/>
        <v>460.7999999978347</v>
      </c>
      <c r="N12" s="34">
        <v>23851.766</v>
      </c>
      <c r="O12" s="35">
        <f t="shared" si="6"/>
        <v>763.1999999983236</v>
      </c>
      <c r="P12" s="31">
        <v>15139.347</v>
      </c>
      <c r="Q12" s="35">
        <f t="shared" si="7"/>
        <v>225.60000000230502</v>
      </c>
      <c r="R12" s="34">
        <v>6197.835</v>
      </c>
      <c r="S12" s="35">
        <f t="shared" si="8"/>
        <v>55.999999996856786</v>
      </c>
      <c r="T12" s="34">
        <v>2768.199</v>
      </c>
      <c r="U12" s="35">
        <f t="shared" si="9"/>
        <v>131.9999999996071</v>
      </c>
      <c r="V12" s="34">
        <v>2226.856</v>
      </c>
      <c r="W12" s="35">
        <f t="shared" si="10"/>
        <v>64.00000000030559</v>
      </c>
      <c r="X12" s="34">
        <v>1656.337</v>
      </c>
      <c r="Y12" s="35">
        <f t="shared" si="11"/>
        <v>644.0000000006876</v>
      </c>
      <c r="Z12" s="34"/>
      <c r="AA12" s="35">
        <f t="shared" si="12"/>
        <v>0</v>
      </c>
      <c r="AB12" s="34"/>
      <c r="AC12" s="35">
        <f t="shared" si="13"/>
        <v>0</v>
      </c>
      <c r="AD12" s="34"/>
      <c r="AE12" s="35">
        <f t="shared" si="14"/>
        <v>0</v>
      </c>
      <c r="AF12" s="34"/>
      <c r="AG12" s="35">
        <f t="shared" si="15"/>
        <v>0</v>
      </c>
      <c r="AH12" s="36">
        <f t="shared" si="16"/>
        <v>5067.200000000321</v>
      </c>
    </row>
    <row r="13" spans="1:34" ht="12.75">
      <c r="A13" s="5" t="s">
        <v>10</v>
      </c>
      <c r="B13" s="34">
        <v>15773.54</v>
      </c>
      <c r="C13" s="35">
        <f t="shared" si="0"/>
        <v>561.600000000908</v>
      </c>
      <c r="D13" s="34">
        <v>19713.326</v>
      </c>
      <c r="E13" s="35">
        <f t="shared" si="1"/>
        <v>680.4000000076485</v>
      </c>
      <c r="F13" s="34">
        <v>15724.155</v>
      </c>
      <c r="G13" s="35">
        <f t="shared" si="2"/>
        <v>626.4000000031956</v>
      </c>
      <c r="H13" s="34">
        <v>19782.763</v>
      </c>
      <c r="I13" s="35">
        <f t="shared" si="3"/>
        <v>597.5999999907799</v>
      </c>
      <c r="J13" s="34">
        <v>7563.154</v>
      </c>
      <c r="K13" s="35">
        <f t="shared" si="4"/>
        <v>194.40000000031432</v>
      </c>
      <c r="L13" s="34">
        <v>12538.944</v>
      </c>
      <c r="M13" s="35">
        <f t="shared" si="5"/>
        <v>494.39999999594875</v>
      </c>
      <c r="N13" s="34">
        <v>23851.926</v>
      </c>
      <c r="O13" s="35">
        <f t="shared" si="6"/>
        <v>767.9999999993015</v>
      </c>
      <c r="P13" s="31">
        <v>15139.4</v>
      </c>
      <c r="Q13" s="35">
        <f t="shared" si="7"/>
        <v>254.3999999994412</v>
      </c>
      <c r="R13" s="34">
        <v>6197.844</v>
      </c>
      <c r="S13" s="35">
        <f t="shared" si="8"/>
        <v>72.00000000011642</v>
      </c>
      <c r="T13" s="34">
        <v>2768.237</v>
      </c>
      <c r="U13" s="35">
        <f t="shared" si="9"/>
        <v>152.00000000004366</v>
      </c>
      <c r="V13" s="34">
        <v>2226.874</v>
      </c>
      <c r="W13" s="35">
        <f t="shared" si="10"/>
        <v>71.99999999829743</v>
      </c>
      <c r="X13" s="34">
        <v>1656.386</v>
      </c>
      <c r="Y13" s="35">
        <f t="shared" si="11"/>
        <v>685.9999999996944</v>
      </c>
      <c r="Z13" s="34"/>
      <c r="AA13" s="35">
        <f t="shared" si="12"/>
        <v>0</v>
      </c>
      <c r="AB13" s="34"/>
      <c r="AC13" s="35">
        <f t="shared" si="13"/>
        <v>0</v>
      </c>
      <c r="AD13" s="34"/>
      <c r="AE13" s="35">
        <f t="shared" si="14"/>
        <v>0</v>
      </c>
      <c r="AF13" s="34"/>
      <c r="AG13" s="35">
        <f t="shared" si="15"/>
        <v>0</v>
      </c>
      <c r="AH13" s="36">
        <f t="shared" si="16"/>
        <v>5159.19999999569</v>
      </c>
    </row>
    <row r="14" spans="1:34" ht="12.75">
      <c r="A14" s="5" t="s">
        <v>11</v>
      </c>
      <c r="B14" s="34">
        <v>15773.659</v>
      </c>
      <c r="C14" s="35">
        <f t="shared" si="0"/>
        <v>571.1999999941327</v>
      </c>
      <c r="D14" s="34">
        <v>19713.52</v>
      </c>
      <c r="E14" s="35">
        <f t="shared" si="1"/>
        <v>698.3999999982188</v>
      </c>
      <c r="F14" s="34">
        <v>15724.336</v>
      </c>
      <c r="G14" s="35">
        <f t="shared" si="2"/>
        <v>651.5999999952328</v>
      </c>
      <c r="H14" s="34">
        <v>19782.936</v>
      </c>
      <c r="I14" s="35">
        <f t="shared" si="3"/>
        <v>622.8000000090105</v>
      </c>
      <c r="J14" s="34">
        <v>7563.209</v>
      </c>
      <c r="K14" s="35">
        <f t="shared" si="4"/>
        <v>197.99999999777356</v>
      </c>
      <c r="L14" s="34">
        <v>12539.047</v>
      </c>
      <c r="M14" s="35">
        <f t="shared" si="5"/>
        <v>494.4000000046799</v>
      </c>
      <c r="N14" s="34">
        <v>23852.093</v>
      </c>
      <c r="O14" s="35">
        <f t="shared" si="6"/>
        <v>801.6000000061467</v>
      </c>
      <c r="P14" s="31">
        <v>15139.454</v>
      </c>
      <c r="Q14" s="35">
        <f t="shared" si="7"/>
        <v>259.2000000004191</v>
      </c>
      <c r="R14" s="34">
        <v>6197.853</v>
      </c>
      <c r="S14" s="35">
        <f t="shared" si="8"/>
        <v>72.00000000011642</v>
      </c>
      <c r="T14" s="34">
        <v>2768.276</v>
      </c>
      <c r="U14" s="35">
        <f t="shared" si="9"/>
        <v>155.99999999903957</v>
      </c>
      <c r="V14" s="34">
        <v>2226.893</v>
      </c>
      <c r="W14" s="35">
        <f t="shared" si="10"/>
        <v>76.00000000093132</v>
      </c>
      <c r="X14" s="34">
        <v>1656.435</v>
      </c>
      <c r="Y14" s="35">
        <f t="shared" si="11"/>
        <v>685.9999999996944</v>
      </c>
      <c r="Z14" s="34"/>
      <c r="AA14" s="35">
        <f t="shared" si="12"/>
        <v>0</v>
      </c>
      <c r="AB14" s="34"/>
      <c r="AC14" s="35">
        <f t="shared" si="13"/>
        <v>0</v>
      </c>
      <c r="AD14" s="34"/>
      <c r="AE14" s="35">
        <f t="shared" si="14"/>
        <v>0</v>
      </c>
      <c r="AF14" s="34"/>
      <c r="AG14" s="35">
        <f t="shared" si="15"/>
        <v>0</v>
      </c>
      <c r="AH14" s="36">
        <f t="shared" si="16"/>
        <v>5287.200000005396</v>
      </c>
    </row>
    <row r="15" spans="1:34" ht="12.75">
      <c r="A15" s="5" t="s">
        <v>12</v>
      </c>
      <c r="B15" s="34">
        <v>15773.772</v>
      </c>
      <c r="C15" s="35">
        <f t="shared" si="0"/>
        <v>542.4000000057276</v>
      </c>
      <c r="D15" s="34">
        <v>19713.688</v>
      </c>
      <c r="E15" s="35">
        <f t="shared" si="1"/>
        <v>604.7999999922467</v>
      </c>
      <c r="F15" s="34">
        <v>15724.5</v>
      </c>
      <c r="G15" s="35">
        <f t="shared" si="2"/>
        <v>590.4000000024098</v>
      </c>
      <c r="H15" s="34">
        <v>19783.099</v>
      </c>
      <c r="I15" s="35">
        <f t="shared" si="3"/>
        <v>586.7999999885797</v>
      </c>
      <c r="J15" s="34">
        <v>7563.27</v>
      </c>
      <c r="K15" s="35">
        <f t="shared" si="4"/>
        <v>219.60000000217406</v>
      </c>
      <c r="L15" s="34">
        <v>12539.161</v>
      </c>
      <c r="M15" s="35">
        <f t="shared" si="5"/>
        <v>547.1999999979744</v>
      </c>
      <c r="N15" s="34">
        <v>23852.255</v>
      </c>
      <c r="O15" s="35">
        <f t="shared" si="6"/>
        <v>777.6000000012573</v>
      </c>
      <c r="P15" s="31">
        <v>15139.51</v>
      </c>
      <c r="Q15" s="35">
        <f t="shared" si="7"/>
        <v>268.8000000023749</v>
      </c>
      <c r="R15" s="34">
        <v>6197.867</v>
      </c>
      <c r="S15" s="35">
        <f t="shared" si="8"/>
        <v>112.00000000098953</v>
      </c>
      <c r="T15" s="34">
        <v>2768.309</v>
      </c>
      <c r="U15" s="35">
        <f t="shared" si="9"/>
        <v>132.0000000014261</v>
      </c>
      <c r="V15" s="34">
        <v>2226.915</v>
      </c>
      <c r="W15" s="35">
        <f t="shared" si="10"/>
        <v>87.99999999973807</v>
      </c>
      <c r="X15" s="34">
        <v>1656.467</v>
      </c>
      <c r="Y15" s="35">
        <f t="shared" si="11"/>
        <v>448.00000000213913</v>
      </c>
      <c r="Z15" s="34"/>
      <c r="AA15" s="35">
        <f t="shared" si="12"/>
        <v>0</v>
      </c>
      <c r="AB15" s="34"/>
      <c r="AC15" s="35">
        <f t="shared" si="13"/>
        <v>0</v>
      </c>
      <c r="AD15" s="34"/>
      <c r="AE15" s="35">
        <f t="shared" si="14"/>
        <v>0</v>
      </c>
      <c r="AF15" s="34"/>
      <c r="AG15" s="35">
        <f t="shared" si="15"/>
        <v>0</v>
      </c>
      <c r="AH15" s="36">
        <f t="shared" si="16"/>
        <v>4917.599999997037</v>
      </c>
    </row>
    <row r="16" spans="1:34" ht="12.75">
      <c r="A16" s="5" t="s">
        <v>13</v>
      </c>
      <c r="B16" s="34">
        <v>15773.99</v>
      </c>
      <c r="C16" s="35">
        <f t="shared" si="0"/>
        <v>1046.399999994901</v>
      </c>
      <c r="D16" s="34">
        <v>19714.021</v>
      </c>
      <c r="E16" s="35">
        <f t="shared" si="1"/>
        <v>1198.8000000084867</v>
      </c>
      <c r="F16" s="34">
        <v>15724.863</v>
      </c>
      <c r="G16" s="35">
        <f t="shared" si="2"/>
        <v>1306.7999999977474</v>
      </c>
      <c r="H16" s="34">
        <v>19783.38</v>
      </c>
      <c r="I16" s="35">
        <f t="shared" si="3"/>
        <v>1011.6000000096392</v>
      </c>
      <c r="J16" s="34">
        <v>7563.385</v>
      </c>
      <c r="K16" s="35">
        <f t="shared" si="4"/>
        <v>413.9999999992142</v>
      </c>
      <c r="L16" s="34">
        <v>12539.379</v>
      </c>
      <c r="M16" s="35">
        <f t="shared" si="5"/>
        <v>1046.4000000036322</v>
      </c>
      <c r="N16" s="34">
        <v>23852.655</v>
      </c>
      <c r="O16" s="35">
        <f t="shared" si="6"/>
        <v>1919.9999999895226</v>
      </c>
      <c r="P16" s="31">
        <v>15139.613</v>
      </c>
      <c r="Q16" s="35">
        <f t="shared" si="7"/>
        <v>494.39999999594875</v>
      </c>
      <c r="R16" s="34">
        <v>6197.891</v>
      </c>
      <c r="S16" s="35">
        <f t="shared" si="8"/>
        <v>191.9999999954598</v>
      </c>
      <c r="T16" s="34">
        <v>2768.351</v>
      </c>
      <c r="U16" s="35">
        <f t="shared" si="9"/>
        <v>167.9999999996653</v>
      </c>
      <c r="V16" s="34">
        <v>2226.955</v>
      </c>
      <c r="W16" s="35">
        <f t="shared" si="10"/>
        <v>159.99999999985448</v>
      </c>
      <c r="X16" s="34">
        <v>1656.515</v>
      </c>
      <c r="Y16" s="35">
        <f t="shared" si="11"/>
        <v>672.0000000000255</v>
      </c>
      <c r="Z16" s="34"/>
      <c r="AA16" s="35">
        <f t="shared" si="12"/>
        <v>0</v>
      </c>
      <c r="AB16" s="34"/>
      <c r="AC16" s="35">
        <f t="shared" si="13"/>
        <v>0</v>
      </c>
      <c r="AD16" s="34"/>
      <c r="AE16" s="35">
        <f t="shared" si="14"/>
        <v>0</v>
      </c>
      <c r="AF16" s="34"/>
      <c r="AG16" s="35">
        <f t="shared" si="15"/>
        <v>0</v>
      </c>
      <c r="AH16" s="36">
        <f t="shared" si="16"/>
        <v>9630.399999994097</v>
      </c>
    </row>
    <row r="17" spans="1:34" ht="12.75">
      <c r="A17" s="5" t="s">
        <v>14</v>
      </c>
      <c r="B17" s="34">
        <v>15774.174</v>
      </c>
      <c r="C17" s="35">
        <f t="shared" si="0"/>
        <v>883.2000000053085</v>
      </c>
      <c r="D17" s="34">
        <v>19714.342</v>
      </c>
      <c r="E17" s="35">
        <f t="shared" si="1"/>
        <v>1155.5999999996857</v>
      </c>
      <c r="F17" s="34">
        <v>15725.205</v>
      </c>
      <c r="G17" s="35">
        <f t="shared" si="2"/>
        <v>1231.2000000019907</v>
      </c>
      <c r="H17" s="34">
        <v>19783.632</v>
      </c>
      <c r="I17" s="35">
        <f t="shared" si="3"/>
        <v>907.2000000014668</v>
      </c>
      <c r="J17" s="34">
        <v>7563.47</v>
      </c>
      <c r="K17" s="35">
        <f t="shared" si="4"/>
        <v>306.00000000013097</v>
      </c>
      <c r="L17" s="34">
        <v>12539.552</v>
      </c>
      <c r="M17" s="35">
        <f t="shared" si="5"/>
        <v>830.3999999945518</v>
      </c>
      <c r="N17" s="34">
        <v>23852.813</v>
      </c>
      <c r="O17" s="35">
        <f t="shared" si="6"/>
        <v>758.3999999973457</v>
      </c>
      <c r="P17" s="31">
        <v>15139.713</v>
      </c>
      <c r="Q17" s="35">
        <f t="shared" si="7"/>
        <v>480.00000000174623</v>
      </c>
      <c r="R17" s="34">
        <v>6197.905</v>
      </c>
      <c r="S17" s="35">
        <f t="shared" si="8"/>
        <v>112.00000000098953</v>
      </c>
      <c r="T17" s="34">
        <v>2768.398</v>
      </c>
      <c r="U17" s="35">
        <f t="shared" si="9"/>
        <v>188.00000000010186</v>
      </c>
      <c r="V17" s="34">
        <v>2226.985</v>
      </c>
      <c r="W17" s="35">
        <f t="shared" si="10"/>
        <v>120.00000000080036</v>
      </c>
      <c r="X17" s="34">
        <v>1656.557</v>
      </c>
      <c r="Y17" s="35">
        <f t="shared" si="11"/>
        <v>587.9999999988286</v>
      </c>
      <c r="Z17" s="34"/>
      <c r="AA17" s="35">
        <f t="shared" si="12"/>
        <v>0</v>
      </c>
      <c r="AB17" s="34"/>
      <c r="AC17" s="35">
        <f t="shared" si="13"/>
        <v>0</v>
      </c>
      <c r="AD17" s="34"/>
      <c r="AE17" s="35">
        <f t="shared" si="14"/>
        <v>0</v>
      </c>
      <c r="AF17" s="34"/>
      <c r="AG17" s="35">
        <f t="shared" si="15"/>
        <v>0</v>
      </c>
      <c r="AH17" s="36">
        <f t="shared" si="16"/>
        <v>7560.000000002947</v>
      </c>
    </row>
    <row r="18" spans="1:34" ht="12.75">
      <c r="A18" s="5" t="s">
        <v>15</v>
      </c>
      <c r="B18" s="34">
        <v>15774.362</v>
      </c>
      <c r="C18" s="35">
        <f t="shared" si="0"/>
        <v>902.3999999917578</v>
      </c>
      <c r="D18" s="34">
        <v>19714.704</v>
      </c>
      <c r="E18" s="35">
        <f t="shared" si="1"/>
        <v>1303.2000000035623</v>
      </c>
      <c r="F18" s="34">
        <v>15725.585</v>
      </c>
      <c r="G18" s="35">
        <f t="shared" si="2"/>
        <v>1367.9999999971187</v>
      </c>
      <c r="H18" s="34">
        <v>19783.908</v>
      </c>
      <c r="I18" s="35">
        <f t="shared" si="3"/>
        <v>993.5999999928754</v>
      </c>
      <c r="J18" s="34">
        <v>7563.557</v>
      </c>
      <c r="K18" s="35">
        <f t="shared" si="4"/>
        <v>313.1999999983236</v>
      </c>
      <c r="L18" s="34">
        <v>12539.724</v>
      </c>
      <c r="M18" s="35">
        <f t="shared" si="5"/>
        <v>825.600000002305</v>
      </c>
      <c r="N18" s="34">
        <v>23853.09</v>
      </c>
      <c r="O18" s="35">
        <f t="shared" si="6"/>
        <v>1329.6000000089407</v>
      </c>
      <c r="P18" s="31">
        <v>15139.853</v>
      </c>
      <c r="Q18" s="35">
        <f t="shared" si="7"/>
        <v>671.999999997206</v>
      </c>
      <c r="R18" s="34">
        <v>6197.905</v>
      </c>
      <c r="S18" s="35">
        <f t="shared" si="8"/>
        <v>0</v>
      </c>
      <c r="T18" s="34">
        <v>2768.453</v>
      </c>
      <c r="U18" s="35">
        <f t="shared" si="9"/>
        <v>219.99999999934516</v>
      </c>
      <c r="V18" s="34">
        <v>2227.015</v>
      </c>
      <c r="W18" s="35">
        <f t="shared" si="10"/>
        <v>119.99999999898137</v>
      </c>
      <c r="X18" s="34">
        <v>1656.604</v>
      </c>
      <c r="Y18" s="35">
        <f t="shared" si="11"/>
        <v>658.0000000003565</v>
      </c>
      <c r="Z18" s="34"/>
      <c r="AA18" s="35">
        <f t="shared" si="12"/>
        <v>0</v>
      </c>
      <c r="AB18" s="34"/>
      <c r="AC18" s="35">
        <f t="shared" si="13"/>
        <v>0</v>
      </c>
      <c r="AD18" s="34"/>
      <c r="AE18" s="35">
        <f t="shared" si="14"/>
        <v>0</v>
      </c>
      <c r="AF18" s="34"/>
      <c r="AG18" s="35">
        <f t="shared" si="15"/>
        <v>0</v>
      </c>
      <c r="AH18" s="36">
        <f t="shared" si="16"/>
        <v>8705.599999990773</v>
      </c>
    </row>
    <row r="19" spans="1:34" ht="12.75">
      <c r="A19" s="5" t="s">
        <v>16</v>
      </c>
      <c r="B19" s="34">
        <v>15774.591</v>
      </c>
      <c r="C19" s="35">
        <f t="shared" si="0"/>
        <v>1099.2000000056578</v>
      </c>
      <c r="D19" s="34">
        <v>19715.167</v>
      </c>
      <c r="E19" s="35">
        <f t="shared" si="1"/>
        <v>1666.799999999057</v>
      </c>
      <c r="F19" s="34">
        <v>15726.053</v>
      </c>
      <c r="G19" s="35">
        <f t="shared" si="2"/>
        <v>1684.8000000027241</v>
      </c>
      <c r="H19" s="34">
        <v>19784.245</v>
      </c>
      <c r="I19" s="35">
        <f t="shared" si="3"/>
        <v>1213.1999999983236</v>
      </c>
      <c r="J19" s="34">
        <v>7563.661</v>
      </c>
      <c r="K19" s="35">
        <f t="shared" si="4"/>
        <v>374.40000000096916</v>
      </c>
      <c r="L19" s="34">
        <v>12539.93</v>
      </c>
      <c r="M19" s="35">
        <f t="shared" si="5"/>
        <v>988.8000000006286</v>
      </c>
      <c r="N19" s="34">
        <v>23853.42</v>
      </c>
      <c r="O19" s="35">
        <f t="shared" si="6"/>
        <v>1583.9999999909196</v>
      </c>
      <c r="P19" s="31">
        <v>15140.019</v>
      </c>
      <c r="Q19" s="35">
        <f t="shared" si="7"/>
        <v>796.8000000051688</v>
      </c>
      <c r="R19" s="34">
        <v>6197.905</v>
      </c>
      <c r="S19" s="35">
        <f t="shared" si="8"/>
        <v>0</v>
      </c>
      <c r="T19" s="34">
        <v>2768.518</v>
      </c>
      <c r="U19" s="35">
        <f t="shared" si="9"/>
        <v>260.0000000002183</v>
      </c>
      <c r="V19" s="34">
        <v>2227.049</v>
      </c>
      <c r="W19" s="35">
        <f t="shared" si="10"/>
        <v>136.000000000422</v>
      </c>
      <c r="X19" s="34">
        <v>1656.653</v>
      </c>
      <c r="Y19" s="35">
        <f t="shared" si="11"/>
        <v>685.9999999996944</v>
      </c>
      <c r="Z19" s="34"/>
      <c r="AA19" s="35">
        <f t="shared" si="12"/>
        <v>0</v>
      </c>
      <c r="AB19" s="34"/>
      <c r="AC19" s="35">
        <f t="shared" si="13"/>
        <v>0</v>
      </c>
      <c r="AD19" s="34"/>
      <c r="AE19" s="35">
        <f t="shared" si="14"/>
        <v>0</v>
      </c>
      <c r="AF19" s="34"/>
      <c r="AG19" s="35">
        <f t="shared" si="15"/>
        <v>0</v>
      </c>
      <c r="AH19" s="36">
        <f t="shared" si="16"/>
        <v>10490.000000003783</v>
      </c>
    </row>
    <row r="20" spans="1:34" ht="12.75">
      <c r="A20" s="5" t="s">
        <v>17</v>
      </c>
      <c r="B20" s="34">
        <v>15774.768</v>
      </c>
      <c r="C20" s="35">
        <f t="shared" si="0"/>
        <v>849.5999999984633</v>
      </c>
      <c r="D20" s="34">
        <v>19715.538</v>
      </c>
      <c r="E20" s="35">
        <f t="shared" si="1"/>
        <v>1335.5999999970663</v>
      </c>
      <c r="F20" s="34">
        <v>15726.414</v>
      </c>
      <c r="G20" s="35">
        <f t="shared" si="2"/>
        <v>1299.600000002829</v>
      </c>
      <c r="H20" s="34">
        <v>19784.498</v>
      </c>
      <c r="I20" s="35">
        <f t="shared" si="3"/>
        <v>910.8000000022002</v>
      </c>
      <c r="J20" s="34">
        <v>7563.751</v>
      </c>
      <c r="K20" s="35">
        <f t="shared" si="4"/>
        <v>324.00000000052387</v>
      </c>
      <c r="L20" s="34">
        <v>12540.089</v>
      </c>
      <c r="M20" s="35">
        <f t="shared" si="5"/>
        <v>763.1999999983236</v>
      </c>
      <c r="N20" s="34">
        <v>23853.686</v>
      </c>
      <c r="O20" s="35">
        <f t="shared" si="6"/>
        <v>1276.8000000156462</v>
      </c>
      <c r="P20" s="31">
        <v>15140.151</v>
      </c>
      <c r="Q20" s="35">
        <f t="shared" si="7"/>
        <v>633.5999999981141</v>
      </c>
      <c r="R20" s="34">
        <v>6197.905</v>
      </c>
      <c r="S20" s="35">
        <f t="shared" si="8"/>
        <v>0</v>
      </c>
      <c r="T20" s="34">
        <v>2768.546</v>
      </c>
      <c r="U20" s="35">
        <f t="shared" si="9"/>
        <v>111.99999999917054</v>
      </c>
      <c r="V20" s="34">
        <v>2227.077</v>
      </c>
      <c r="W20" s="35">
        <f t="shared" si="10"/>
        <v>112.00000000098953</v>
      </c>
      <c r="X20" s="34">
        <v>1656.701</v>
      </c>
      <c r="Y20" s="35">
        <f t="shared" si="11"/>
        <v>672.0000000000255</v>
      </c>
      <c r="Z20" s="34"/>
      <c r="AA20" s="35">
        <f t="shared" si="12"/>
        <v>0</v>
      </c>
      <c r="AB20" s="34"/>
      <c r="AC20" s="35">
        <f t="shared" si="13"/>
        <v>0</v>
      </c>
      <c r="AD20" s="34"/>
      <c r="AE20" s="35">
        <f t="shared" si="14"/>
        <v>0</v>
      </c>
      <c r="AF20" s="34"/>
      <c r="AG20" s="35">
        <f t="shared" si="15"/>
        <v>0</v>
      </c>
      <c r="AH20" s="36">
        <f t="shared" si="16"/>
        <v>8289.200000013352</v>
      </c>
    </row>
    <row r="21" spans="1:34" ht="12.75">
      <c r="A21" s="5" t="s">
        <v>18</v>
      </c>
      <c r="B21" s="34">
        <v>15775.031</v>
      </c>
      <c r="C21" s="35">
        <f t="shared" si="0"/>
        <v>1262.4000000039814</v>
      </c>
      <c r="D21" s="34">
        <v>19716.079</v>
      </c>
      <c r="E21" s="35">
        <f t="shared" si="1"/>
        <v>1947.6000000038766</v>
      </c>
      <c r="F21" s="34">
        <v>15726.924</v>
      </c>
      <c r="G21" s="35">
        <f t="shared" si="2"/>
        <v>1836.0000000007858</v>
      </c>
      <c r="H21" s="34">
        <v>19784.862</v>
      </c>
      <c r="I21" s="35">
        <f t="shared" si="3"/>
        <v>1310.4000000050291</v>
      </c>
      <c r="J21" s="34">
        <v>7563.881</v>
      </c>
      <c r="K21" s="35">
        <f t="shared" si="4"/>
        <v>468.0000000003929</v>
      </c>
      <c r="L21" s="34">
        <v>12540.316</v>
      </c>
      <c r="M21" s="35">
        <f t="shared" si="5"/>
        <v>1089.600000003702</v>
      </c>
      <c r="N21" s="34">
        <v>23854.071</v>
      </c>
      <c r="O21" s="35">
        <f t="shared" si="6"/>
        <v>1847.9999999923166</v>
      </c>
      <c r="P21" s="31">
        <v>15140.323</v>
      </c>
      <c r="Q21" s="35">
        <f t="shared" si="7"/>
        <v>825.600000002305</v>
      </c>
      <c r="R21" s="34">
        <v>6197.905</v>
      </c>
      <c r="S21" s="35">
        <f t="shared" si="8"/>
        <v>0</v>
      </c>
      <c r="T21" s="34">
        <v>2768.608</v>
      </c>
      <c r="U21" s="35">
        <f t="shared" si="9"/>
        <v>248.00000000141154</v>
      </c>
      <c r="V21" s="34">
        <v>2227.115</v>
      </c>
      <c r="W21" s="35">
        <f t="shared" si="10"/>
        <v>151.99999999822467</v>
      </c>
      <c r="X21" s="34">
        <v>1656.763</v>
      </c>
      <c r="Y21" s="35">
        <f t="shared" si="11"/>
        <v>867.9999999985739</v>
      </c>
      <c r="Z21" s="34"/>
      <c r="AA21" s="35">
        <f t="shared" si="12"/>
        <v>0</v>
      </c>
      <c r="AB21" s="34"/>
      <c r="AC21" s="35">
        <f t="shared" si="13"/>
        <v>0</v>
      </c>
      <c r="AD21" s="34"/>
      <c r="AE21" s="35">
        <f t="shared" si="14"/>
        <v>0</v>
      </c>
      <c r="AF21" s="34"/>
      <c r="AG21" s="35">
        <f t="shared" si="15"/>
        <v>0</v>
      </c>
      <c r="AH21" s="36">
        <f t="shared" si="16"/>
        <v>11855.6000000106</v>
      </c>
    </row>
    <row r="22" spans="1:34" ht="12.75">
      <c r="A22" s="5" t="s">
        <v>19</v>
      </c>
      <c r="B22" s="34">
        <v>15775.228</v>
      </c>
      <c r="C22" s="35">
        <f t="shared" si="0"/>
        <v>945.5999999918276</v>
      </c>
      <c r="D22" s="34">
        <v>19716.468</v>
      </c>
      <c r="E22" s="35">
        <f t="shared" si="1"/>
        <v>1400.399999997171</v>
      </c>
      <c r="F22" s="34">
        <v>15727.298</v>
      </c>
      <c r="G22" s="35">
        <f t="shared" si="2"/>
        <v>1346.3999999992666</v>
      </c>
      <c r="H22" s="34">
        <v>19785.137</v>
      </c>
      <c r="I22" s="35">
        <f t="shared" si="3"/>
        <v>989.999999992142</v>
      </c>
      <c r="J22" s="34">
        <v>7563.975</v>
      </c>
      <c r="K22" s="35">
        <f t="shared" si="4"/>
        <v>338.40000000018335</v>
      </c>
      <c r="L22" s="34">
        <v>12540.482</v>
      </c>
      <c r="M22" s="35">
        <f t="shared" si="5"/>
        <v>796.7999999964377</v>
      </c>
      <c r="N22" s="34">
        <v>23854.347</v>
      </c>
      <c r="O22" s="35">
        <f t="shared" si="6"/>
        <v>1324.8000000079628</v>
      </c>
      <c r="P22" s="31">
        <v>15140.453</v>
      </c>
      <c r="Q22" s="35">
        <f t="shared" si="7"/>
        <v>623.9999999961583</v>
      </c>
      <c r="R22" s="34">
        <v>6197.905</v>
      </c>
      <c r="S22" s="35">
        <f t="shared" si="8"/>
        <v>0</v>
      </c>
      <c r="T22" s="34">
        <v>2768.662</v>
      </c>
      <c r="U22" s="35">
        <f t="shared" si="9"/>
        <v>215.99999999853026</v>
      </c>
      <c r="V22" s="34">
        <v>2227.142</v>
      </c>
      <c r="W22" s="35">
        <f t="shared" si="10"/>
        <v>108.00000000017462</v>
      </c>
      <c r="X22" s="34">
        <v>1656.809</v>
      </c>
      <c r="Y22" s="35">
        <f t="shared" si="11"/>
        <v>644.0000000006876</v>
      </c>
      <c r="Z22" s="34"/>
      <c r="AA22" s="35">
        <f t="shared" si="12"/>
        <v>0</v>
      </c>
      <c r="AB22" s="34"/>
      <c r="AC22" s="35">
        <f t="shared" si="13"/>
        <v>0</v>
      </c>
      <c r="AD22" s="34"/>
      <c r="AE22" s="35">
        <f t="shared" si="14"/>
        <v>0</v>
      </c>
      <c r="AF22" s="34"/>
      <c r="AG22" s="35">
        <f t="shared" si="15"/>
        <v>0</v>
      </c>
      <c r="AH22" s="36">
        <f t="shared" si="16"/>
        <v>8734.399999980542</v>
      </c>
    </row>
    <row r="23" spans="1:34" ht="12.75">
      <c r="A23" s="5" t="s">
        <v>20</v>
      </c>
      <c r="B23" s="34">
        <v>15775.438</v>
      </c>
      <c r="C23" s="35">
        <f t="shared" si="0"/>
        <v>1008.0000000045402</v>
      </c>
      <c r="D23" s="34">
        <v>19716.88</v>
      </c>
      <c r="E23" s="35">
        <f t="shared" si="1"/>
        <v>1483.200000000943</v>
      </c>
      <c r="F23" s="34">
        <v>15727.687</v>
      </c>
      <c r="G23" s="35">
        <f t="shared" si="2"/>
        <v>1400.399999997171</v>
      </c>
      <c r="H23" s="34">
        <v>19785.418</v>
      </c>
      <c r="I23" s="35">
        <f t="shared" si="3"/>
        <v>1011.6000000096392</v>
      </c>
      <c r="J23" s="34">
        <v>7564.069</v>
      </c>
      <c r="K23" s="35">
        <f t="shared" si="4"/>
        <v>338.40000000018335</v>
      </c>
      <c r="L23" s="34">
        <v>12540.482</v>
      </c>
      <c r="M23" s="35">
        <f t="shared" si="5"/>
        <v>0</v>
      </c>
      <c r="N23" s="34">
        <v>23854.633</v>
      </c>
      <c r="O23" s="35">
        <f t="shared" si="6"/>
        <v>1372.8000000002794</v>
      </c>
      <c r="P23" s="31">
        <v>15140.592</v>
      </c>
      <c r="Q23" s="35">
        <f t="shared" si="7"/>
        <v>667.2000000049593</v>
      </c>
      <c r="R23" s="34">
        <v>6197.905</v>
      </c>
      <c r="S23" s="35">
        <f t="shared" si="8"/>
        <v>0</v>
      </c>
      <c r="T23" s="34">
        <v>2768.719</v>
      </c>
      <c r="U23" s="35">
        <f t="shared" si="9"/>
        <v>228.00000000097498</v>
      </c>
      <c r="V23" s="34">
        <v>2227.169</v>
      </c>
      <c r="W23" s="35">
        <f t="shared" si="10"/>
        <v>108.00000000017462</v>
      </c>
      <c r="X23" s="34">
        <v>1656.835</v>
      </c>
      <c r="Y23" s="35">
        <f t="shared" si="11"/>
        <v>364.00000000094224</v>
      </c>
      <c r="Z23" s="34"/>
      <c r="AA23" s="35">
        <f t="shared" si="12"/>
        <v>0</v>
      </c>
      <c r="AB23" s="34"/>
      <c r="AC23" s="35">
        <f t="shared" si="13"/>
        <v>0</v>
      </c>
      <c r="AD23" s="34"/>
      <c r="AE23" s="35">
        <f t="shared" si="14"/>
        <v>0</v>
      </c>
      <c r="AF23" s="34"/>
      <c r="AG23" s="35">
        <f t="shared" si="15"/>
        <v>0</v>
      </c>
      <c r="AH23" s="36">
        <f t="shared" si="16"/>
        <v>7981.600000019807</v>
      </c>
    </row>
    <row r="24" spans="1:34" ht="12.75">
      <c r="A24" s="5" t="s">
        <v>21</v>
      </c>
      <c r="B24" s="34">
        <v>15775.638</v>
      </c>
      <c r="C24" s="35">
        <f t="shared" si="0"/>
        <v>960.0000000034925</v>
      </c>
      <c r="D24" s="34">
        <v>19717.3</v>
      </c>
      <c r="E24" s="35">
        <f t="shared" si="1"/>
        <v>1511.9999999937136</v>
      </c>
      <c r="F24" s="34">
        <v>15728.062</v>
      </c>
      <c r="G24" s="35">
        <f t="shared" si="2"/>
        <v>1350</v>
      </c>
      <c r="H24" s="34">
        <v>19785.707</v>
      </c>
      <c r="I24" s="35">
        <f t="shared" si="3"/>
        <v>1040.399999989313</v>
      </c>
      <c r="J24" s="34">
        <v>7564.166</v>
      </c>
      <c r="K24" s="35">
        <f t="shared" si="4"/>
        <v>349.1999999991094</v>
      </c>
      <c r="L24" s="34">
        <v>12540.835</v>
      </c>
      <c r="M24" s="35">
        <f t="shared" si="5"/>
        <v>1694.3999999959487</v>
      </c>
      <c r="N24" s="34">
        <v>23854.927</v>
      </c>
      <c r="O24" s="35">
        <f t="shared" si="6"/>
        <v>1411.1999999906402</v>
      </c>
      <c r="P24" s="31">
        <v>15140.72</v>
      </c>
      <c r="Q24" s="35">
        <f t="shared" si="7"/>
        <v>614.3999999942025</v>
      </c>
      <c r="R24" s="34">
        <v>6197.905</v>
      </c>
      <c r="S24" s="35">
        <f t="shared" si="8"/>
        <v>0</v>
      </c>
      <c r="T24" s="34">
        <v>2768.774</v>
      </c>
      <c r="U24" s="35">
        <f t="shared" si="9"/>
        <v>219.99999999934516</v>
      </c>
      <c r="V24" s="34">
        <v>2227.199</v>
      </c>
      <c r="W24" s="35">
        <f t="shared" si="10"/>
        <v>120.00000000080036</v>
      </c>
      <c r="X24" s="34">
        <v>1656.903</v>
      </c>
      <c r="Y24" s="35">
        <f t="shared" si="11"/>
        <v>951.9999999997708</v>
      </c>
      <c r="Z24" s="34"/>
      <c r="AA24" s="35">
        <f t="shared" si="12"/>
        <v>0</v>
      </c>
      <c r="AB24" s="34"/>
      <c r="AC24" s="35">
        <f t="shared" si="13"/>
        <v>0</v>
      </c>
      <c r="AD24" s="34"/>
      <c r="AE24" s="35">
        <f t="shared" si="14"/>
        <v>0</v>
      </c>
      <c r="AF24" s="34"/>
      <c r="AG24" s="35">
        <f t="shared" si="15"/>
        <v>0</v>
      </c>
      <c r="AH24" s="36">
        <f t="shared" si="16"/>
        <v>10223.599999966336</v>
      </c>
    </row>
    <row r="25" spans="1:34" ht="12.75">
      <c r="A25" s="5" t="s">
        <v>22</v>
      </c>
      <c r="B25" s="34">
        <v>15775.821</v>
      </c>
      <c r="C25" s="35">
        <f t="shared" si="0"/>
        <v>878.3999999955995</v>
      </c>
      <c r="D25" s="34">
        <v>19717.663</v>
      </c>
      <c r="E25" s="35">
        <f t="shared" si="1"/>
        <v>1306.8000000042957</v>
      </c>
      <c r="F25" s="34">
        <v>15728.389</v>
      </c>
      <c r="G25" s="35">
        <f t="shared" si="2"/>
        <v>1177.1999999975378</v>
      </c>
      <c r="H25" s="34">
        <v>19785.9</v>
      </c>
      <c r="I25" s="35">
        <f t="shared" si="3"/>
        <v>694.8000000105822</v>
      </c>
      <c r="J25" s="34">
        <v>7564.255</v>
      </c>
      <c r="K25" s="35">
        <f t="shared" si="4"/>
        <v>320.39999999979045</v>
      </c>
      <c r="L25" s="34">
        <v>12540.992</v>
      </c>
      <c r="M25" s="35">
        <f t="shared" si="5"/>
        <v>753.600000005099</v>
      </c>
      <c r="N25" s="34">
        <v>23855.173</v>
      </c>
      <c r="O25" s="35">
        <f t="shared" si="6"/>
        <v>1180.7999999960884</v>
      </c>
      <c r="P25" s="31">
        <v>15140.826</v>
      </c>
      <c r="Q25" s="35">
        <f t="shared" si="7"/>
        <v>508.7999999988824</v>
      </c>
      <c r="R25" s="34">
        <v>6197.905</v>
      </c>
      <c r="S25" s="35">
        <f t="shared" si="8"/>
        <v>0</v>
      </c>
      <c r="T25" s="34">
        <v>2768.807</v>
      </c>
      <c r="U25" s="35">
        <f t="shared" si="9"/>
        <v>131.9999999996071</v>
      </c>
      <c r="V25" s="34">
        <v>2227.223</v>
      </c>
      <c r="W25" s="35">
        <f t="shared" si="10"/>
        <v>95.99999999954889</v>
      </c>
      <c r="X25" s="34">
        <v>1656.942</v>
      </c>
      <c r="Y25" s="35">
        <f t="shared" si="11"/>
        <v>545.9999999998217</v>
      </c>
      <c r="Z25" s="34"/>
      <c r="AA25" s="35">
        <f t="shared" si="12"/>
        <v>0</v>
      </c>
      <c r="AB25" s="34"/>
      <c r="AC25" s="35">
        <f t="shared" si="13"/>
        <v>0</v>
      </c>
      <c r="AD25" s="34"/>
      <c r="AE25" s="35">
        <f t="shared" si="14"/>
        <v>0</v>
      </c>
      <c r="AF25" s="34"/>
      <c r="AG25" s="35">
        <f t="shared" si="15"/>
        <v>0</v>
      </c>
      <c r="AH25" s="36">
        <f t="shared" si="16"/>
        <v>7594.800000006853</v>
      </c>
    </row>
    <row r="26" spans="1:34" ht="12.75">
      <c r="A26" s="5" t="s">
        <v>23</v>
      </c>
      <c r="B26" s="34">
        <v>15776.085</v>
      </c>
      <c r="C26" s="35">
        <f t="shared" si="0"/>
        <v>1267.1999999962281</v>
      </c>
      <c r="D26" s="34">
        <v>19718.174</v>
      </c>
      <c r="E26" s="35">
        <f t="shared" si="1"/>
        <v>1839.5999999949709</v>
      </c>
      <c r="F26" s="34">
        <v>15728.871</v>
      </c>
      <c r="G26" s="35">
        <f t="shared" si="2"/>
        <v>1735.1999999998952</v>
      </c>
      <c r="H26" s="34">
        <v>19786.368</v>
      </c>
      <c r="I26" s="35">
        <f t="shared" si="3"/>
        <v>1684.7999999896274</v>
      </c>
      <c r="J26" s="34">
        <v>7564.393</v>
      </c>
      <c r="K26" s="35">
        <f t="shared" si="4"/>
        <v>496.7999999997119</v>
      </c>
      <c r="L26" s="34">
        <v>12541.239</v>
      </c>
      <c r="M26" s="35">
        <f t="shared" si="5"/>
        <v>1185.5999999970663</v>
      </c>
      <c r="N26" s="34">
        <v>23855.557</v>
      </c>
      <c r="O26" s="35">
        <f t="shared" si="6"/>
        <v>1843.200000008801</v>
      </c>
      <c r="P26" s="31">
        <v>15140.991</v>
      </c>
      <c r="Q26" s="35">
        <f t="shared" si="7"/>
        <v>792.000000004191</v>
      </c>
      <c r="R26" s="34">
        <v>6197.905</v>
      </c>
      <c r="S26" s="35">
        <f t="shared" si="8"/>
        <v>0</v>
      </c>
      <c r="T26" s="34">
        <v>2768.873</v>
      </c>
      <c r="U26" s="35">
        <f t="shared" si="9"/>
        <v>264.0000000010332</v>
      </c>
      <c r="V26" s="34">
        <v>2227.266</v>
      </c>
      <c r="W26" s="35">
        <f t="shared" si="10"/>
        <v>172.0000000004802</v>
      </c>
      <c r="X26" s="34">
        <v>1657.007</v>
      </c>
      <c r="Y26" s="35">
        <f t="shared" si="11"/>
        <v>910.000000000764</v>
      </c>
      <c r="Z26" s="34"/>
      <c r="AA26" s="35">
        <f t="shared" si="12"/>
        <v>0</v>
      </c>
      <c r="AB26" s="34"/>
      <c r="AC26" s="35">
        <f t="shared" si="13"/>
        <v>0</v>
      </c>
      <c r="AD26" s="34"/>
      <c r="AE26" s="35">
        <f t="shared" si="14"/>
        <v>0</v>
      </c>
      <c r="AF26" s="34"/>
      <c r="AG26" s="35">
        <f t="shared" si="15"/>
        <v>0</v>
      </c>
      <c r="AH26" s="36">
        <f t="shared" si="16"/>
        <v>12190.39999999277</v>
      </c>
    </row>
    <row r="27" spans="1:34" ht="12.75">
      <c r="A27" s="5" t="s">
        <v>24</v>
      </c>
      <c r="B27" s="34">
        <v>15776.308</v>
      </c>
      <c r="C27" s="35">
        <f t="shared" si="0"/>
        <v>1070.4000000085216</v>
      </c>
      <c r="D27" s="34">
        <v>19718.599</v>
      </c>
      <c r="E27" s="35">
        <f t="shared" si="1"/>
        <v>1529.9999999973807</v>
      </c>
      <c r="F27" s="34">
        <v>15729.267</v>
      </c>
      <c r="G27" s="35">
        <f t="shared" si="2"/>
        <v>1425.600000002305</v>
      </c>
      <c r="H27" s="34">
        <v>19786.695</v>
      </c>
      <c r="I27" s="35">
        <f t="shared" si="3"/>
        <v>1177.2000000040862</v>
      </c>
      <c r="J27" s="34">
        <v>7564.517</v>
      </c>
      <c r="K27" s="35">
        <f t="shared" si="4"/>
        <v>446.3999999992666</v>
      </c>
      <c r="L27" s="34">
        <v>12541.457</v>
      </c>
      <c r="M27" s="35">
        <f t="shared" si="5"/>
        <v>1046.4000000036322</v>
      </c>
      <c r="N27" s="34">
        <v>23855.887</v>
      </c>
      <c r="O27" s="35">
        <f t="shared" si="6"/>
        <v>1583.9999999909196</v>
      </c>
      <c r="P27" s="31">
        <v>15141.133</v>
      </c>
      <c r="Q27" s="35">
        <f t="shared" si="7"/>
        <v>681.5999999991618</v>
      </c>
      <c r="R27" s="34">
        <v>6197.905</v>
      </c>
      <c r="S27" s="35">
        <f t="shared" si="8"/>
        <v>0</v>
      </c>
      <c r="T27" s="34">
        <v>2768.935</v>
      </c>
      <c r="U27" s="35">
        <f t="shared" si="9"/>
        <v>247.99999999959255</v>
      </c>
      <c r="V27" s="34">
        <v>2227.31</v>
      </c>
      <c r="W27" s="35">
        <f t="shared" si="10"/>
        <v>175.99999999947613</v>
      </c>
      <c r="X27" s="34">
        <v>1657.051</v>
      </c>
      <c r="Y27" s="35">
        <f t="shared" si="11"/>
        <v>615.9999999981665</v>
      </c>
      <c r="Z27" s="34"/>
      <c r="AA27" s="35">
        <f t="shared" si="12"/>
        <v>0</v>
      </c>
      <c r="AB27" s="34"/>
      <c r="AC27" s="35">
        <f t="shared" si="13"/>
        <v>0</v>
      </c>
      <c r="AD27" s="34"/>
      <c r="AE27" s="35">
        <f t="shared" si="14"/>
        <v>0</v>
      </c>
      <c r="AF27" s="34"/>
      <c r="AG27" s="35">
        <f t="shared" si="15"/>
        <v>0</v>
      </c>
      <c r="AH27" s="36">
        <f t="shared" si="16"/>
        <v>10001.600000002509</v>
      </c>
    </row>
    <row r="28" spans="1:34" ht="12.75">
      <c r="A28" s="5" t="s">
        <v>25</v>
      </c>
      <c r="B28" s="34">
        <v>15776.474</v>
      </c>
      <c r="C28" s="35">
        <f t="shared" si="0"/>
        <v>796.7999999964377</v>
      </c>
      <c r="D28" s="34">
        <v>19718.89</v>
      </c>
      <c r="E28" s="35">
        <f t="shared" si="1"/>
        <v>1047.6000000038766</v>
      </c>
      <c r="F28" s="34">
        <v>15729.546</v>
      </c>
      <c r="G28" s="35">
        <f t="shared" si="2"/>
        <v>1004.400000001624</v>
      </c>
      <c r="H28" s="34">
        <v>19786.943</v>
      </c>
      <c r="I28" s="35">
        <f t="shared" si="3"/>
        <v>892.7999999985332</v>
      </c>
      <c r="J28" s="34">
        <v>7564.613</v>
      </c>
      <c r="K28" s="35">
        <f t="shared" si="4"/>
        <v>345.6000000016502</v>
      </c>
      <c r="L28" s="34">
        <v>12541.629</v>
      </c>
      <c r="M28" s="35">
        <f t="shared" si="5"/>
        <v>825.600000002305</v>
      </c>
      <c r="N28" s="34">
        <v>23856.139</v>
      </c>
      <c r="O28" s="35">
        <f t="shared" si="6"/>
        <v>1209.6000000019558</v>
      </c>
      <c r="P28" s="31">
        <v>15141.233</v>
      </c>
      <c r="Q28" s="35">
        <f t="shared" si="7"/>
        <v>480.00000000174623</v>
      </c>
      <c r="R28" s="34">
        <v>6197.905</v>
      </c>
      <c r="S28" s="35">
        <f t="shared" si="8"/>
        <v>0</v>
      </c>
      <c r="T28" s="34">
        <v>2768.982</v>
      </c>
      <c r="U28" s="35">
        <f t="shared" si="9"/>
        <v>188.00000000010186</v>
      </c>
      <c r="V28" s="34">
        <v>2227.346</v>
      </c>
      <c r="W28" s="35">
        <f t="shared" si="10"/>
        <v>144.00000000023283</v>
      </c>
      <c r="X28" s="34">
        <v>1657.082</v>
      </c>
      <c r="Y28" s="35">
        <f t="shared" si="11"/>
        <v>434.0000000024702</v>
      </c>
      <c r="Z28" s="34"/>
      <c r="AA28" s="35">
        <f t="shared" si="12"/>
        <v>0</v>
      </c>
      <c r="AB28" s="34"/>
      <c r="AC28" s="35">
        <f t="shared" si="13"/>
        <v>0</v>
      </c>
      <c r="AD28" s="34"/>
      <c r="AE28" s="35">
        <f t="shared" si="14"/>
        <v>0</v>
      </c>
      <c r="AF28" s="34"/>
      <c r="AG28" s="35">
        <f t="shared" si="15"/>
        <v>0</v>
      </c>
      <c r="AH28" s="36">
        <f t="shared" si="16"/>
        <v>7368.400000010934</v>
      </c>
    </row>
    <row r="29" spans="1:34" ht="12.75">
      <c r="A29" s="5" t="s">
        <v>26</v>
      </c>
      <c r="B29" s="34">
        <v>15776.703</v>
      </c>
      <c r="C29" s="35">
        <f t="shared" si="0"/>
        <v>1099.1999999969266</v>
      </c>
      <c r="D29" s="34">
        <v>19719.278</v>
      </c>
      <c r="E29" s="35">
        <f t="shared" si="1"/>
        <v>1396.7999999964377</v>
      </c>
      <c r="F29" s="34">
        <v>15729.913</v>
      </c>
      <c r="G29" s="35">
        <f t="shared" si="2"/>
        <v>1321.200000000681</v>
      </c>
      <c r="H29" s="34">
        <v>19787.279</v>
      </c>
      <c r="I29" s="35">
        <f t="shared" si="3"/>
        <v>1209.5999999975902</v>
      </c>
      <c r="J29" s="34">
        <v>7564.746</v>
      </c>
      <c r="K29" s="35">
        <f t="shared" si="4"/>
        <v>478.79999999931897</v>
      </c>
      <c r="L29" s="34">
        <v>12541.863</v>
      </c>
      <c r="M29" s="35">
        <f t="shared" si="5"/>
        <v>1123.199999993085</v>
      </c>
      <c r="N29" s="34">
        <v>23856.486</v>
      </c>
      <c r="O29" s="35">
        <f t="shared" si="6"/>
        <v>1665.6000000075437</v>
      </c>
      <c r="P29" s="31">
        <v>15141.37</v>
      </c>
      <c r="Q29" s="35">
        <f t="shared" si="7"/>
        <v>657.6000000030035</v>
      </c>
      <c r="R29" s="34">
        <v>6197.905</v>
      </c>
      <c r="S29" s="35">
        <f t="shared" si="8"/>
        <v>0</v>
      </c>
      <c r="T29" s="34">
        <v>2769.043</v>
      </c>
      <c r="U29" s="35">
        <f t="shared" si="9"/>
        <v>244.00000000059663</v>
      </c>
      <c r="V29" s="34">
        <v>2227.392</v>
      </c>
      <c r="W29" s="35">
        <f t="shared" si="10"/>
        <v>183.99999999928696</v>
      </c>
      <c r="X29" s="34">
        <v>1657.128</v>
      </c>
      <c r="Y29" s="35">
        <f t="shared" si="11"/>
        <v>643.9999999975043</v>
      </c>
      <c r="Z29" s="34"/>
      <c r="AA29" s="35">
        <f t="shared" si="12"/>
        <v>0</v>
      </c>
      <c r="AB29" s="34"/>
      <c r="AC29" s="35">
        <f t="shared" si="13"/>
        <v>0</v>
      </c>
      <c r="AD29" s="34"/>
      <c r="AE29" s="35">
        <f t="shared" si="14"/>
        <v>0</v>
      </c>
      <c r="AF29" s="34"/>
      <c r="AG29" s="35">
        <f t="shared" si="15"/>
        <v>0</v>
      </c>
      <c r="AH29" s="36">
        <f t="shared" si="16"/>
        <v>10023.999999991975</v>
      </c>
    </row>
    <row r="30" spans="1:34" ht="12.75">
      <c r="A30" s="5" t="s">
        <v>27</v>
      </c>
      <c r="B30" s="34">
        <v>15776.935</v>
      </c>
      <c r="C30" s="35">
        <f t="shared" si="0"/>
        <v>1113.5999999998603</v>
      </c>
      <c r="D30" s="34">
        <v>19719.667</v>
      </c>
      <c r="E30" s="35">
        <f t="shared" si="1"/>
        <v>1400.4000000102678</v>
      </c>
      <c r="F30" s="34">
        <v>15730.273</v>
      </c>
      <c r="G30" s="35">
        <f t="shared" si="2"/>
        <v>1295.9999999955471</v>
      </c>
      <c r="H30" s="34">
        <v>19787.627</v>
      </c>
      <c r="I30" s="35">
        <f t="shared" si="3"/>
        <v>1252.8000000063912</v>
      </c>
      <c r="J30" s="34">
        <v>7564.884</v>
      </c>
      <c r="K30" s="35">
        <f t="shared" si="4"/>
        <v>496.7999999997119</v>
      </c>
      <c r="L30" s="34">
        <v>12542.116</v>
      </c>
      <c r="M30" s="35">
        <f t="shared" si="5"/>
        <v>1214.4000000029337</v>
      </c>
      <c r="N30" s="34">
        <v>23856.837</v>
      </c>
      <c r="O30" s="35">
        <f t="shared" si="6"/>
        <v>1684.799999993993</v>
      </c>
      <c r="P30" s="31">
        <v>15141.514</v>
      </c>
      <c r="Q30" s="35">
        <f t="shared" si="7"/>
        <v>691.1999999923864</v>
      </c>
      <c r="R30" s="34">
        <v>6197.905</v>
      </c>
      <c r="S30" s="35">
        <f t="shared" si="8"/>
        <v>0</v>
      </c>
      <c r="T30" s="34">
        <v>2769.1</v>
      </c>
      <c r="U30" s="35">
        <f t="shared" si="9"/>
        <v>227.999999999156</v>
      </c>
      <c r="V30" s="34">
        <v>2227.433</v>
      </c>
      <c r="W30" s="35">
        <f t="shared" si="10"/>
        <v>164.0000000006694</v>
      </c>
      <c r="X30" s="34">
        <v>1657.176</v>
      </c>
      <c r="Y30" s="35">
        <f t="shared" si="11"/>
        <v>672.0000000000255</v>
      </c>
      <c r="Z30" s="34"/>
      <c r="AA30" s="35">
        <f t="shared" si="12"/>
        <v>0</v>
      </c>
      <c r="AB30" s="34"/>
      <c r="AC30" s="35">
        <f t="shared" si="13"/>
        <v>0</v>
      </c>
      <c r="AD30" s="34"/>
      <c r="AE30" s="35">
        <f t="shared" si="14"/>
        <v>0</v>
      </c>
      <c r="AF30" s="34"/>
      <c r="AG30" s="35">
        <f t="shared" si="15"/>
        <v>0</v>
      </c>
      <c r="AH30" s="36">
        <f t="shared" si="16"/>
        <v>10214.000000000942</v>
      </c>
    </row>
    <row r="31" spans="1:34" ht="12.75">
      <c r="A31" s="5" t="s">
        <v>28</v>
      </c>
      <c r="B31" s="37">
        <v>15777.161</v>
      </c>
      <c r="C31" s="38">
        <f>(B31-B30)*B$5</f>
        <v>1084.8000000027241</v>
      </c>
      <c r="D31" s="37">
        <v>19720.057</v>
      </c>
      <c r="E31" s="38">
        <f>(D31-D30)*D$5</f>
        <v>1403.9999999979045</v>
      </c>
      <c r="F31" s="37">
        <v>15730.621</v>
      </c>
      <c r="G31" s="38">
        <f>(F31-F30)*F$5</f>
        <v>1252.7999999998428</v>
      </c>
      <c r="H31" s="37">
        <v>19787.994</v>
      </c>
      <c r="I31" s="38">
        <f>(H31-H30)*H$5</f>
        <v>1321.1999999941327</v>
      </c>
      <c r="J31" s="37">
        <v>7565.012</v>
      </c>
      <c r="K31" s="38">
        <f>(J31-J30)*J$5</f>
        <v>460.79999999892607</v>
      </c>
      <c r="L31" s="37">
        <v>12542.375</v>
      </c>
      <c r="M31" s="38">
        <f>(L31-L30)*L$5</f>
        <v>1243.2000000000698</v>
      </c>
      <c r="N31" s="37">
        <v>23857.204</v>
      </c>
      <c r="O31" s="38">
        <f>(N31-N30)*N$5</f>
        <v>1761.6000000096392</v>
      </c>
      <c r="P31" s="31">
        <v>15141.663</v>
      </c>
      <c r="Q31" s="38">
        <f>(P31-P30)*P$5</f>
        <v>715.200000006007</v>
      </c>
      <c r="R31" s="37">
        <v>6197.905</v>
      </c>
      <c r="S31" s="38">
        <f>(R31-R30)*R$5</f>
        <v>0</v>
      </c>
      <c r="T31" s="37">
        <v>2769.15</v>
      </c>
      <c r="U31" s="38">
        <f>(T31-T30)*T$5</f>
        <v>200.0000000007276</v>
      </c>
      <c r="V31" s="37">
        <v>2227.464</v>
      </c>
      <c r="W31" s="38">
        <f>(V31-V30)*V$5</f>
        <v>123.99999999979627</v>
      </c>
      <c r="X31" s="37">
        <v>1657.221</v>
      </c>
      <c r="Y31" s="38">
        <f>(X31-X30)*X$5</f>
        <v>630.0000000010186</v>
      </c>
      <c r="Z31" s="37"/>
      <c r="AA31" s="38"/>
      <c r="AB31" s="37"/>
      <c r="AC31" s="38"/>
      <c r="AD31" s="37"/>
      <c r="AE31" s="38"/>
      <c r="AF31" s="37"/>
      <c r="AG31" s="38"/>
      <c r="AH31" s="36">
        <f t="shared" si="16"/>
        <v>10197.600000010789</v>
      </c>
    </row>
    <row r="32" spans="1:34" ht="13.5" thickBot="1">
      <c r="A32" s="5" t="s">
        <v>40</v>
      </c>
      <c r="B32" s="39">
        <v>15777.356</v>
      </c>
      <c r="C32" s="40">
        <f>(B32-B31)*B$5</f>
        <v>935.999999998603</v>
      </c>
      <c r="D32" s="39">
        <v>19720.379</v>
      </c>
      <c r="E32" s="40">
        <f>(D32-D31)*D$5</f>
        <v>1159.200000000419</v>
      </c>
      <c r="F32" s="39">
        <v>15730.921</v>
      </c>
      <c r="G32" s="40">
        <f>(F32-F31)*F$5</f>
        <v>1080.000000003929</v>
      </c>
      <c r="H32" s="39">
        <v>19788.293</v>
      </c>
      <c r="I32" s="40">
        <f>(H32-H31)*H$5</f>
        <v>1076.400000009744</v>
      </c>
      <c r="J32" s="39">
        <v>7565.118</v>
      </c>
      <c r="K32" s="40">
        <f>(J32-J31)*J$5</f>
        <v>381.600000002436</v>
      </c>
      <c r="L32" s="39">
        <v>12542.549</v>
      </c>
      <c r="M32" s="40">
        <f>(L32-L31)*L$5</f>
        <v>835.2000000042608</v>
      </c>
      <c r="N32" s="39">
        <v>23857.472</v>
      </c>
      <c r="O32" s="40">
        <f>(N32-N31)*N$5</f>
        <v>1286.4000000001397</v>
      </c>
      <c r="P32" s="31">
        <v>15141.77</v>
      </c>
      <c r="Q32" s="40">
        <f>(P32-P31)*P$5</f>
        <v>513.5999999998603</v>
      </c>
      <c r="R32" s="39">
        <v>6197.905</v>
      </c>
      <c r="S32" s="40">
        <f>(R32-R31)*R$5</f>
        <v>0</v>
      </c>
      <c r="T32" s="39">
        <v>2769.196</v>
      </c>
      <c r="U32" s="40">
        <f>(T32-T31)*T$5</f>
        <v>183.99999999928696</v>
      </c>
      <c r="V32" s="39">
        <v>2227.488</v>
      </c>
      <c r="W32" s="40">
        <f>(V32-V31)*V$5</f>
        <v>95.99999999954889</v>
      </c>
      <c r="X32" s="39">
        <v>1657.277</v>
      </c>
      <c r="Y32" s="40">
        <f>(X32-X30)*X$5</f>
        <v>1414.0000000015789</v>
      </c>
      <c r="Z32" s="39"/>
      <c r="AA32" s="40">
        <f>(Z32-Z30)*Z$5</f>
        <v>0</v>
      </c>
      <c r="AB32" s="39"/>
      <c r="AC32" s="40">
        <f>(AB32-AB30)*AB$5</f>
        <v>0</v>
      </c>
      <c r="AD32" s="39"/>
      <c r="AE32" s="40">
        <f>(AD32-AD30)*AD$5</f>
        <v>0</v>
      </c>
      <c r="AF32" s="39"/>
      <c r="AG32" s="40">
        <f>(AF32-AF30)*AF$5</f>
        <v>0</v>
      </c>
      <c r="AH32" s="36">
        <f t="shared" si="16"/>
        <v>8962.400000019807</v>
      </c>
    </row>
    <row r="33" spans="2:34" ht="14.25" thickBot="1" thickTop="1">
      <c r="B33" s="41"/>
      <c r="C33" s="42">
        <f>SUM(C8:C32)</f>
        <v>21187.200000003213</v>
      </c>
      <c r="D33" s="41"/>
      <c r="E33" s="42">
        <f>SUM(E8:E32)</f>
        <v>29037.600000009115</v>
      </c>
      <c r="F33" s="41"/>
      <c r="G33" s="42">
        <f>SUM(G8:G32)</f>
        <v>27662.40000000398</v>
      </c>
      <c r="H33" s="41"/>
      <c r="I33" s="42">
        <f>SUM(I8:I32)</f>
        <v>23306.400000007125</v>
      </c>
      <c r="J33" s="41"/>
      <c r="K33" s="42">
        <f>SUM(K8:K32)</f>
        <v>8110.8000000022</v>
      </c>
      <c r="L33" s="41"/>
      <c r="M33" s="42">
        <f>SUM(M8:M32)</f>
        <v>19838.400000007823</v>
      </c>
      <c r="N33" s="41"/>
      <c r="O33" s="42">
        <f>SUM(O8:O32)</f>
        <v>30633.600000006845</v>
      </c>
      <c r="P33" s="41"/>
      <c r="Q33" s="42">
        <f>SUM(Q8:Q32)</f>
        <v>12676.799999998184</v>
      </c>
      <c r="R33" s="41"/>
      <c r="S33" s="42">
        <f>SUM(S8:S32)</f>
        <v>792.0000000012806</v>
      </c>
      <c r="T33" s="41"/>
      <c r="U33" s="42">
        <f>SUM(U8:U32)</f>
        <v>4556.000000000495</v>
      </c>
      <c r="V33" s="41"/>
      <c r="W33" s="42">
        <f>SUM(W8:W32)</f>
        <v>2791.9999999994616</v>
      </c>
      <c r="X33" s="41"/>
      <c r="Y33" s="42">
        <f>SUM(Y8:Y32)</f>
        <v>16268.000000000484</v>
      </c>
      <c r="Z33" s="41"/>
      <c r="AA33" s="42">
        <f>SUM(AA8:AA32)</f>
        <v>0</v>
      </c>
      <c r="AB33" s="41"/>
      <c r="AC33" s="42">
        <f>SUM(AC8:AC32)</f>
        <v>0</v>
      </c>
      <c r="AD33" s="41"/>
      <c r="AE33" s="42">
        <f>SUM(AE8:AE32)</f>
        <v>0</v>
      </c>
      <c r="AF33" s="41"/>
      <c r="AG33" s="43">
        <f>SUM(AG8:AG32)</f>
        <v>0</v>
      </c>
      <c r="AH33" s="44">
        <f>SUM(C33+E33+G33+I33+K33+M33+O33+Q33+S33+U33+W33+Y33+AA33+AC33+AE33+AG33)</f>
        <v>196861.2000000402</v>
      </c>
    </row>
  </sheetData>
  <sheetProtection formatCells="0" formatColumns="0" formatRows="0"/>
  <mergeCells count="33">
    <mergeCell ref="X6:Y6"/>
    <mergeCell ref="Z5:AA5"/>
    <mergeCell ref="Z6:AA6"/>
    <mergeCell ref="P6:Q6"/>
    <mergeCell ref="R5:S5"/>
    <mergeCell ref="R6:S6"/>
    <mergeCell ref="T5:U5"/>
    <mergeCell ref="T6:U6"/>
    <mergeCell ref="V6:W6"/>
    <mergeCell ref="F6:G6"/>
    <mergeCell ref="H5:I5"/>
    <mergeCell ref="H6:I6"/>
    <mergeCell ref="B6:C6"/>
    <mergeCell ref="B5:C5"/>
    <mergeCell ref="D5:E5"/>
    <mergeCell ref="D6:E6"/>
    <mergeCell ref="AD6:AE6"/>
    <mergeCell ref="AF5:AG5"/>
    <mergeCell ref="AF6:AG6"/>
    <mergeCell ref="L6:M6"/>
    <mergeCell ref="N6:O6"/>
    <mergeCell ref="AB5:AC5"/>
    <mergeCell ref="AB6:AC6"/>
    <mergeCell ref="L5:M5"/>
    <mergeCell ref="N5:O5"/>
    <mergeCell ref="P5:Q5"/>
    <mergeCell ref="A1:I1"/>
    <mergeCell ref="A2:I2"/>
    <mergeCell ref="A3:I3"/>
    <mergeCell ref="AD5:AE5"/>
    <mergeCell ref="F5:G5"/>
    <mergeCell ref="V5:W5"/>
    <mergeCell ref="X5:Y5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Conditional Text</dc:creator>
  <cp:keywords/>
  <dc:description/>
  <cp:lastModifiedBy>Сергеева ВА</cp:lastModifiedBy>
  <cp:lastPrinted>2018-06-25T10:27:03Z</cp:lastPrinted>
  <dcterms:created xsi:type="dcterms:W3CDTF">2005-12-21T15:33:57Z</dcterms:created>
  <dcterms:modified xsi:type="dcterms:W3CDTF">2018-06-25T10:28:21Z</dcterms:modified>
  <cp:category/>
  <cp:version/>
  <cp:contentType/>
  <cp:contentStatus/>
</cp:coreProperties>
</file>