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870" activeTab="3"/>
  </bookViews>
  <sheets>
    <sheet name="РЭАЗ-Р" sheetId="1" r:id="rId1"/>
    <sheet name="РЭАЗ-А" sheetId="2" r:id="rId2"/>
    <sheet name="РОССОШЬ-Р" sheetId="3" r:id="rId3"/>
    <sheet name="РОССОШЬ-А" sheetId="4" r:id="rId4"/>
  </sheets>
  <definedNames>
    <definedName name="_xlnm.Print_Area" localSheetId="3">'РОССОШЬ-А'!$A$1:$AH$33</definedName>
    <definedName name="_xlnm.Print_Area" localSheetId="2">'РОССОШЬ-Р'!$A$1:$AH$33</definedName>
    <definedName name="_xlnm.Print_Area" localSheetId="1">'РЭАЗ-А'!$A$1:$AT$33</definedName>
    <definedName name="_xlnm.Print_Area" localSheetId="0">'РЭАЗ-Р'!$A$1:$AU$33</definedName>
  </definedNames>
  <calcPr fullCalcOnLoad="1"/>
</workbook>
</file>

<file path=xl/sharedStrings.xml><?xml version="1.0" encoding="utf-8"?>
<sst xmlns="http://schemas.openxmlformats.org/spreadsheetml/2006/main" count="298" uniqueCount="47">
  <si>
    <t>Часы</t>
  </si>
  <si>
    <t>Фидеры</t>
  </si>
  <si>
    <t>Коэффициент</t>
  </si>
  <si>
    <t>Показания счетчика</t>
  </si>
  <si>
    <t>Кол-во квт.ч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</si>
  <si>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</si>
  <si>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</si>
  <si>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</si>
  <si>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</si>
  <si>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</si>
  <si>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</si>
  <si>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</si>
  <si>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</si>
  <si>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</si>
  <si>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</si>
  <si>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</si>
  <si>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</si>
  <si>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</si>
  <si>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</si>
  <si>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</si>
  <si>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</si>
  <si>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</si>
  <si>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</si>
  <si>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</si>
  <si>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</si>
  <si>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</si>
  <si>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</si>
  <si>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</si>
  <si>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</si>
  <si>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</si>
  <si>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 xml:space="preserve">Ведомость </t>
  </si>
  <si>
    <t>Итого</t>
  </si>
  <si>
    <t xml:space="preserve">        </t>
  </si>
  <si>
    <t>суточных замеров активных нагрузок</t>
  </si>
  <si>
    <t xml:space="preserve">                                    Ведомость </t>
  </si>
  <si>
    <t xml:space="preserve">                               суточных замеров реактивных нагрузок</t>
  </si>
  <si>
    <t xml:space="preserve">                                                  Ведомость </t>
  </si>
  <si>
    <t>Начальник участка учета и контроля передачи эл. энергии  Сергеева В.А.</t>
  </si>
  <si>
    <t xml:space="preserve"> Начальник участка учета и контроля передачи элэ энергии  Сергеева В.А.</t>
  </si>
  <si>
    <t>Начальник участка учета и контроля передачи эл. энергии Сергеева В.А.</t>
  </si>
  <si>
    <t>24</t>
  </si>
  <si>
    <t>Начальник участка учета и контроля передачи эл. энергии   Сергеева В.А.</t>
  </si>
  <si>
    <t xml:space="preserve">                                                                             Ведомость                                                     </t>
  </si>
  <si>
    <t xml:space="preserve">                           ГПП РОССОШЬ на 19 .12.  2018г.</t>
  </si>
  <si>
    <t>ГПП РОССОШЬ на 19 .12. 2018 г.</t>
  </si>
  <si>
    <t>суточных замеров активных нагрузок ГПП РЭАЗ 110/10 кВ на 19.12.2018г.</t>
  </si>
  <si>
    <t xml:space="preserve">                                       Ведомость                                                                                                                суточных     замеров реактивных наргрузок  ГПП РЭАЗ 110/10 кВ на  19 .12. 2018г.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</si>
</sst>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61"/>
      <name val="Arial Cyr"/>
      <family val="0"/>
    </font>
    <font>
      <b/>
      <sz val="10"/>
      <color indexed="43"/>
      <name val="Arial Cyr"/>
      <family val="0"/>
    </font>
    <font>
      <b/>
      <i/>
      <u val="single"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hair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12"/>
      </left>
      <right style="thin">
        <color indexed="12"/>
      </right>
      <top style="hair">
        <color indexed="12"/>
      </top>
      <bottom style="thin"/>
    </border>
    <border>
      <left style="double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readingOrder="1"/>
    </xf>
    <xf numFmtId="0" fontId="7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 vertical="center"/>
    </xf>
    <xf numFmtId="4" fontId="4" fillId="34" borderId="12" xfId="0" applyNumberFormat="1" applyFont="1" applyFill="1" applyBorder="1" applyAlignment="1" applyProtection="1">
      <alignment/>
      <protection locked="0"/>
    </xf>
    <xf numFmtId="4" fontId="5" fillId="35" borderId="13" xfId="0" applyNumberFormat="1" applyFont="1" applyFill="1" applyBorder="1" applyAlignment="1">
      <alignment/>
    </xf>
    <xf numFmtId="4" fontId="4" fillId="37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 applyProtection="1">
      <alignment/>
      <protection locked="0"/>
    </xf>
    <xf numFmtId="4" fontId="5" fillId="35" borderId="16" xfId="0" applyNumberFormat="1" applyFont="1" applyFill="1" applyBorder="1" applyAlignment="1">
      <alignment/>
    </xf>
    <xf numFmtId="4" fontId="4" fillId="37" borderId="17" xfId="0" applyNumberFormat="1" applyFont="1" applyFill="1" applyBorder="1" applyAlignment="1">
      <alignment/>
    </xf>
    <xf numFmtId="4" fontId="4" fillId="34" borderId="18" xfId="0" applyNumberFormat="1" applyFont="1" applyFill="1" applyBorder="1" applyAlignment="1" applyProtection="1">
      <alignment/>
      <protection locked="0"/>
    </xf>
    <xf numFmtId="4" fontId="5" fillId="35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35" borderId="20" xfId="0" applyNumberFormat="1" applyFont="1" applyFill="1" applyBorder="1" applyAlignment="1">
      <alignment/>
    </xf>
    <xf numFmtId="4" fontId="3" fillId="35" borderId="21" xfId="0" applyNumberFormat="1" applyFont="1" applyFill="1" applyBorder="1" applyAlignment="1">
      <alignment/>
    </xf>
    <xf numFmtId="4" fontId="4" fillId="35" borderId="22" xfId="0" applyNumberFormat="1" applyFont="1" applyFill="1" applyBorder="1" applyAlignment="1">
      <alignment/>
    </xf>
    <xf numFmtId="2" fontId="4" fillId="36" borderId="22" xfId="0" applyNumberFormat="1" applyFont="1" applyFill="1" applyBorder="1" applyAlignment="1">
      <alignment horizontal="right" vertical="center"/>
    </xf>
    <xf numFmtId="4" fontId="4" fillId="36" borderId="22" xfId="0" applyNumberFormat="1" applyFont="1" applyFill="1" applyBorder="1" applyAlignment="1">
      <alignment horizontal="right" vertical="center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left" vertical="center"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4" fontId="4" fillId="34" borderId="23" xfId="0" applyNumberFormat="1" applyFont="1" applyFill="1" applyBorder="1" applyAlignment="1" applyProtection="1">
      <alignment/>
      <protection locked="0"/>
    </xf>
    <xf numFmtId="4" fontId="5" fillId="35" borderId="24" xfId="0" applyNumberFormat="1" applyFont="1" applyFill="1" applyBorder="1" applyAlignment="1">
      <alignment/>
    </xf>
    <xf numFmtId="172" fontId="4" fillId="34" borderId="12" xfId="0" applyNumberFormat="1" applyFont="1" applyFill="1" applyBorder="1" applyAlignment="1" applyProtection="1">
      <alignment/>
      <protection locked="0"/>
    </xf>
    <xf numFmtId="173" fontId="4" fillId="34" borderId="12" xfId="0" applyNumberFormat="1" applyFont="1" applyFill="1" applyBorder="1" applyAlignment="1" applyProtection="1">
      <alignment/>
      <protection locked="0"/>
    </xf>
    <xf numFmtId="173" fontId="5" fillId="35" borderId="13" xfId="0" applyNumberFormat="1" applyFont="1" applyFill="1" applyBorder="1" applyAlignment="1">
      <alignment/>
    </xf>
    <xf numFmtId="173" fontId="4" fillId="37" borderId="14" xfId="0" applyNumberFormat="1" applyFont="1" applyFill="1" applyBorder="1" applyAlignment="1">
      <alignment/>
    </xf>
    <xf numFmtId="173" fontId="4" fillId="34" borderId="15" xfId="0" applyNumberFormat="1" applyFont="1" applyFill="1" applyBorder="1" applyAlignment="1" applyProtection="1">
      <alignment/>
      <protection locked="0"/>
    </xf>
    <xf numFmtId="173" fontId="5" fillId="35" borderId="16" xfId="0" applyNumberFormat="1" applyFont="1" applyFill="1" applyBorder="1" applyAlignment="1">
      <alignment/>
    </xf>
    <xf numFmtId="173" fontId="4" fillId="37" borderId="17" xfId="0" applyNumberFormat="1" applyFont="1" applyFill="1" applyBorder="1" applyAlignment="1">
      <alignment/>
    </xf>
    <xf numFmtId="173" fontId="4" fillId="34" borderId="23" xfId="0" applyNumberFormat="1" applyFont="1" applyFill="1" applyBorder="1" applyAlignment="1" applyProtection="1">
      <alignment/>
      <protection locked="0"/>
    </xf>
    <xf numFmtId="173" fontId="5" fillId="35" borderId="24" xfId="0" applyNumberFormat="1" applyFont="1" applyFill="1" applyBorder="1" applyAlignment="1">
      <alignment/>
    </xf>
    <xf numFmtId="173" fontId="4" fillId="34" borderId="18" xfId="0" applyNumberFormat="1" applyFont="1" applyFill="1" applyBorder="1" applyAlignment="1" applyProtection="1">
      <alignment/>
      <protection locked="0"/>
    </xf>
    <xf numFmtId="173" fontId="5" fillId="35" borderId="19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3" fillId="35" borderId="20" xfId="0" applyNumberFormat="1" applyFont="1" applyFill="1" applyBorder="1" applyAlignment="1">
      <alignment/>
    </xf>
    <xf numFmtId="173" fontId="3" fillId="35" borderId="21" xfId="0" applyNumberFormat="1" applyFont="1" applyFill="1" applyBorder="1" applyAlignment="1">
      <alignment/>
    </xf>
    <xf numFmtId="173" fontId="4" fillId="35" borderId="22" xfId="0" applyNumberFormat="1" applyFont="1" applyFill="1" applyBorder="1" applyAlignment="1">
      <alignment/>
    </xf>
    <xf numFmtId="172" fontId="5" fillId="35" borderId="13" xfId="0" applyNumberFormat="1" applyFont="1" applyFill="1" applyBorder="1" applyAlignment="1">
      <alignment/>
    </xf>
    <xf numFmtId="172" fontId="4" fillId="37" borderId="14" xfId="0" applyNumberFormat="1" applyFont="1" applyFill="1" applyBorder="1" applyAlignment="1">
      <alignment/>
    </xf>
    <xf numFmtId="172" fontId="4" fillId="34" borderId="15" xfId="0" applyNumberFormat="1" applyFont="1" applyFill="1" applyBorder="1" applyAlignment="1" applyProtection="1">
      <alignment/>
      <protection locked="0"/>
    </xf>
    <xf numFmtId="172" fontId="5" fillId="35" borderId="16" xfId="0" applyNumberFormat="1" applyFont="1" applyFill="1" applyBorder="1" applyAlignment="1">
      <alignment/>
    </xf>
    <xf numFmtId="172" fontId="4" fillId="37" borderId="17" xfId="0" applyNumberFormat="1" applyFont="1" applyFill="1" applyBorder="1" applyAlignment="1">
      <alignment/>
    </xf>
    <xf numFmtId="172" fontId="4" fillId="34" borderId="23" xfId="0" applyNumberFormat="1" applyFont="1" applyFill="1" applyBorder="1" applyAlignment="1" applyProtection="1">
      <alignment/>
      <protection locked="0"/>
    </xf>
    <xf numFmtId="172" fontId="5" fillId="35" borderId="24" xfId="0" applyNumberFormat="1" applyFont="1" applyFill="1" applyBorder="1" applyAlignment="1">
      <alignment/>
    </xf>
    <xf numFmtId="172" fontId="4" fillId="34" borderId="18" xfId="0" applyNumberFormat="1" applyFont="1" applyFill="1" applyBorder="1" applyAlignment="1" applyProtection="1">
      <alignment/>
      <protection locked="0"/>
    </xf>
    <xf numFmtId="172" fontId="5" fillId="35" borderId="19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5" borderId="20" xfId="0" applyNumberFormat="1" applyFont="1" applyFill="1" applyBorder="1" applyAlignment="1">
      <alignment/>
    </xf>
    <xf numFmtId="172" fontId="3" fillId="35" borderId="21" xfId="0" applyNumberFormat="1" applyFont="1" applyFill="1" applyBorder="1" applyAlignment="1">
      <alignment/>
    </xf>
    <xf numFmtId="0" fontId="5" fillId="35" borderId="25" xfId="0" applyFont="1" applyFill="1" applyBorder="1" applyAlignment="1">
      <alignment horizontal="center" vertical="center" wrapText="1"/>
    </xf>
    <xf numFmtId="4" fontId="5" fillId="35" borderId="26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>
      <alignment horizontal="center" vertical="center" wrapText="1"/>
    </xf>
    <xf numFmtId="4" fontId="5" fillId="35" borderId="27" xfId="0" applyNumberFormat="1" applyFont="1" applyFill="1" applyBorder="1" applyAlignment="1">
      <alignment/>
    </xf>
    <xf numFmtId="1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6" fillId="38" borderId="25" xfId="0" applyFont="1" applyFill="1" applyBorder="1" applyAlignment="1" applyProtection="1">
      <alignment horizontal="center" vertical="center"/>
      <protection locked="0"/>
    </xf>
    <xf numFmtId="172" fontId="3" fillId="35" borderId="0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35" borderId="29" xfId="0" applyNumberFormat="1" applyFont="1" applyFill="1" applyBorder="1" applyAlignment="1">
      <alignment/>
    </xf>
    <xf numFmtId="4" fontId="5" fillId="35" borderId="30" xfId="0" applyNumberFormat="1" applyFont="1" applyFill="1" applyBorder="1" applyAlignment="1">
      <alignment/>
    </xf>
    <xf numFmtId="4" fontId="5" fillId="35" borderId="31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4" fontId="5" fillId="35" borderId="33" xfId="0" applyNumberFormat="1" applyFont="1" applyFill="1" applyBorder="1" applyAlignment="1">
      <alignment/>
    </xf>
    <xf numFmtId="4" fontId="5" fillId="35" borderId="34" xfId="0" applyNumberFormat="1" applyFont="1" applyFill="1" applyBorder="1" applyAlignment="1">
      <alignment/>
    </xf>
    <xf numFmtId="4" fontId="5" fillId="35" borderId="35" xfId="0" applyNumberFormat="1" applyFont="1" applyFill="1" applyBorder="1" applyAlignment="1">
      <alignment/>
    </xf>
    <xf numFmtId="0" fontId="5" fillId="35" borderId="31" xfId="0" applyFont="1" applyFill="1" applyBorder="1" applyAlignment="1">
      <alignment horizontal="center" vertical="center" wrapText="1"/>
    </xf>
    <xf numFmtId="4" fontId="5" fillId="35" borderId="36" xfId="0" applyNumberFormat="1" applyFont="1" applyFill="1" applyBorder="1" applyAlignment="1">
      <alignment/>
    </xf>
    <xf numFmtId="4" fontId="3" fillId="35" borderId="37" xfId="0" applyNumberFormat="1" applyFont="1" applyFill="1" applyBorder="1" applyAlignment="1">
      <alignment/>
    </xf>
    <xf numFmtId="4" fontId="3" fillId="35" borderId="38" xfId="0" applyNumberFormat="1" applyFont="1" applyFill="1" applyBorder="1" applyAlignment="1">
      <alignment/>
    </xf>
    <xf numFmtId="4" fontId="5" fillId="35" borderId="39" xfId="0" applyNumberFormat="1" applyFont="1" applyFill="1" applyBorder="1" applyAlignment="1">
      <alignment/>
    </xf>
    <xf numFmtId="4" fontId="4" fillId="37" borderId="40" xfId="0" applyNumberFormat="1" applyFont="1" applyFill="1" applyBorder="1" applyAlignment="1">
      <alignment/>
    </xf>
    <xf numFmtId="4" fontId="3" fillId="35" borderId="41" xfId="0" applyNumberFormat="1" applyFont="1" applyFill="1" applyBorder="1" applyAlignment="1">
      <alignment/>
    </xf>
    <xf numFmtId="4" fontId="4" fillId="35" borderId="41" xfId="0" applyNumberFormat="1" applyFont="1" applyFill="1" applyBorder="1" applyAlignment="1">
      <alignment/>
    </xf>
    <xf numFmtId="173" fontId="8" fillId="34" borderId="12" xfId="0" applyNumberFormat="1" applyFont="1" applyFill="1" applyBorder="1" applyAlignment="1" applyProtection="1">
      <alignment/>
      <protection locked="0"/>
    </xf>
    <xf numFmtId="173" fontId="4" fillId="34" borderId="0" xfId="0" applyNumberFormat="1" applyFont="1" applyFill="1" applyAlignment="1" applyProtection="1">
      <alignment/>
      <protection locked="0"/>
    </xf>
    <xf numFmtId="173" fontId="4" fillId="34" borderId="42" xfId="0" applyNumberFormat="1" applyFont="1" applyFill="1" applyBorder="1" applyAlignment="1" applyProtection="1">
      <alignment/>
      <protection locked="0"/>
    </xf>
    <xf numFmtId="1" fontId="7" fillId="33" borderId="43" xfId="0" applyNumberFormat="1" applyFont="1" applyFill="1" applyBorder="1" applyAlignment="1" applyProtection="1">
      <alignment horizontal="center" vertical="center"/>
      <protection locked="0"/>
    </xf>
    <xf numFmtId="1" fontId="7" fillId="33" borderId="44" xfId="0" applyNumberFormat="1" applyFont="1" applyFill="1" applyBorder="1" applyAlignment="1" applyProtection="1">
      <alignment horizontal="center" vertical="center"/>
      <protection locked="0"/>
    </xf>
    <xf numFmtId="0" fontId="6" fillId="38" borderId="45" xfId="0" applyFont="1" applyFill="1" applyBorder="1" applyAlignment="1" applyProtection="1">
      <alignment horizontal="center" vertical="center"/>
      <protection locked="0"/>
    </xf>
    <xf numFmtId="0" fontId="6" fillId="38" borderId="11" xfId="0" applyFont="1" applyFill="1" applyBorder="1" applyAlignment="1" applyProtection="1">
      <alignment horizontal="center" vertical="center"/>
      <protection locked="0"/>
    </xf>
    <xf numFmtId="1" fontId="7" fillId="33" borderId="45" xfId="0" applyNumberFormat="1" applyFont="1" applyFill="1" applyBorder="1" applyAlignment="1" applyProtection="1">
      <alignment horizontal="center" vertical="center"/>
      <protection locked="0"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1" fontId="7" fillId="33" borderId="46" xfId="0" applyNumberFormat="1" applyFont="1" applyFill="1" applyBorder="1" applyAlignment="1" applyProtection="1">
      <alignment horizontal="center" vertical="center"/>
      <protection locked="0"/>
    </xf>
    <xf numFmtId="1" fontId="7" fillId="33" borderId="47" xfId="0" applyNumberFormat="1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6" fillId="38" borderId="48" xfId="0" applyFont="1" applyFill="1" applyBorder="1" applyAlignment="1" applyProtection="1">
      <alignment horizontal="center" vertical="center"/>
      <protection locked="0"/>
    </xf>
    <xf numFmtId="0" fontId="6" fillId="38" borderId="27" xfId="0" applyFont="1" applyFill="1" applyBorder="1" applyAlignment="1" applyProtection="1">
      <alignment horizontal="center" vertical="center"/>
      <protection locked="0"/>
    </xf>
    <xf numFmtId="1" fontId="7" fillId="33" borderId="49" xfId="0" applyNumberFormat="1" applyFont="1" applyFill="1" applyBorder="1" applyAlignment="1" applyProtection="1">
      <alignment horizontal="center" vertical="center"/>
      <protection locked="0"/>
    </xf>
    <xf numFmtId="1" fontId="7" fillId="33" borderId="50" xfId="0" applyNumberFormat="1" applyFont="1" applyFill="1" applyBorder="1" applyAlignment="1" applyProtection="1">
      <alignment horizontal="center" vertical="center"/>
      <protection locked="0"/>
    </xf>
    <xf numFmtId="0" fontId="6" fillId="38" borderId="51" xfId="0" applyFont="1" applyFill="1" applyBorder="1" applyAlignment="1" applyProtection="1">
      <alignment horizontal="center" vertical="center"/>
      <protection locked="0"/>
    </xf>
    <xf numFmtId="0" fontId="6" fillId="38" borderId="52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3"/>
  <sheetViews>
    <sheetView showZeros="0" defaultGridColor="0" zoomScalePageLayoutView="0" colorId="48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32" sqref="T32"/>
    </sheetView>
  </sheetViews>
  <sheetFormatPr defaultColWidth="9.00390625" defaultRowHeight="12.75" outlineLevelCol="1"/>
  <cols>
    <col min="1" max="1" width="6.625" style="0" customWidth="1"/>
    <col min="2" max="2" width="8.375" style="0" customWidth="1"/>
    <col min="3" max="3" width="8.625" style="0" customWidth="1"/>
    <col min="4" max="4" width="8.00390625" style="0" customWidth="1"/>
    <col min="5" max="5" width="8.875" style="0" customWidth="1"/>
    <col min="6" max="6" width="9.00390625" style="0" customWidth="1"/>
    <col min="7" max="8" width="7.875" style="0" customWidth="1"/>
    <col min="9" max="9" width="8.25390625" style="0" customWidth="1"/>
    <col min="10" max="10" width="9.625" style="0" customWidth="1"/>
    <col min="11" max="11" width="8.00390625" style="0" customWidth="1"/>
    <col min="12" max="12" width="7.375" style="0" customWidth="1"/>
    <col min="13" max="13" width="3.875" style="0" customWidth="1"/>
    <col min="14" max="14" width="7.25390625" style="0" customWidth="1"/>
    <col min="15" max="15" width="6.875" style="0" customWidth="1"/>
    <col min="16" max="16" width="7.25390625" style="0" customWidth="1"/>
    <col min="17" max="17" width="6.875" style="0" customWidth="1"/>
    <col min="18" max="18" width="11.00390625" style="0" customWidth="1"/>
    <col min="19" max="19" width="7.75390625" style="0" customWidth="1"/>
    <col min="20" max="20" width="9.375" style="0" customWidth="1"/>
    <col min="21" max="21" width="7.875" style="0" customWidth="1"/>
    <col min="22" max="22" width="8.25390625" style="0" customWidth="1"/>
    <col min="23" max="23" width="7.875" style="0" customWidth="1"/>
    <col min="24" max="24" width="6.25390625" style="0" customWidth="1"/>
    <col min="25" max="26" width="7.875" style="0" customWidth="1"/>
    <col min="27" max="27" width="8.75390625" style="0" customWidth="1"/>
    <col min="28" max="28" width="8.375" style="0" customWidth="1"/>
    <col min="29" max="29" width="8.125" style="0" customWidth="1"/>
    <col min="30" max="30" width="9.25390625" style="0" customWidth="1"/>
    <col min="31" max="31" width="8.00390625" style="0" customWidth="1"/>
    <col min="32" max="32" width="6.75390625" style="0" customWidth="1"/>
    <col min="33" max="33" width="6.25390625" style="0" customWidth="1"/>
    <col min="34" max="34" width="7.00390625" style="0" customWidth="1"/>
    <col min="35" max="35" width="6.875" style="0" customWidth="1"/>
    <col min="36" max="36" width="7.00390625" style="0" customWidth="1"/>
    <col min="37" max="37" width="10.00390625" style="0" customWidth="1"/>
    <col min="38" max="38" width="4.875" style="0" customWidth="1" outlineLevel="1"/>
    <col min="39" max="39" width="2.375" style="0" customWidth="1" outlineLevel="1"/>
    <col min="40" max="40" width="2.25390625" style="0" customWidth="1" outlineLevel="1"/>
    <col min="41" max="41" width="1.00390625" style="0" customWidth="1" outlineLevel="1"/>
    <col min="42" max="42" width="2.625" style="0" customWidth="1" outlineLevel="1"/>
    <col min="43" max="43" width="2.25390625" style="0" customWidth="1" outlineLevel="1"/>
    <col min="44" max="44" width="1.25" style="0" customWidth="1" outlineLevel="1"/>
    <col min="45" max="46" width="4.375" style="0" customWidth="1" outlineLevel="1"/>
    <col min="47" max="47" width="9.375" style="0" customWidth="1"/>
  </cols>
  <sheetData>
    <row r="1" spans="1:54" ht="6" customHeight="1">
      <c r="A1" s="95"/>
      <c r="B1" s="95"/>
      <c r="C1" s="95"/>
      <c r="D1" s="95"/>
      <c r="E1" s="95"/>
      <c r="F1" s="95"/>
      <c r="G1" s="95"/>
      <c r="H1" s="95"/>
      <c r="I1" s="95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 t="s">
        <v>32</v>
      </c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6"/>
      <c r="AX1" s="6"/>
      <c r="AY1" s="6"/>
      <c r="AZ1" s="6"/>
      <c r="BA1" s="6"/>
      <c r="BB1" s="6"/>
    </row>
    <row r="2" spans="1:54" ht="14.25" customHeight="1">
      <c r="A2" s="95" t="s">
        <v>42</v>
      </c>
      <c r="B2" s="95"/>
      <c r="C2" s="95"/>
      <c r="D2" s="95"/>
      <c r="E2" s="95"/>
      <c r="F2" s="95"/>
      <c r="G2" s="95"/>
      <c r="H2" s="95"/>
      <c r="I2" s="95"/>
      <c r="J2" s="22"/>
      <c r="K2" s="22"/>
      <c r="L2" s="22"/>
      <c r="M2" s="22"/>
      <c r="N2" s="22"/>
      <c r="P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6"/>
      <c r="AX2" s="6"/>
      <c r="AY2" s="6"/>
      <c r="AZ2" s="6"/>
      <c r="BA2" s="6"/>
      <c r="BB2" s="6"/>
    </row>
    <row r="3" spans="1:54" ht="12.75" customHeight="1">
      <c r="A3" s="24" t="s">
        <v>46</v>
      </c>
      <c r="B3" s="24"/>
      <c r="C3" s="24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 t="s">
        <v>37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2"/>
      <c r="AQ3" s="22"/>
      <c r="AR3" s="22"/>
      <c r="AS3" s="22"/>
      <c r="AT3" s="22"/>
      <c r="AU3" s="22"/>
      <c r="AV3" s="22"/>
      <c r="AW3" s="6"/>
      <c r="AX3" s="6"/>
      <c r="AY3" s="6"/>
      <c r="AZ3" s="6"/>
      <c r="BA3" s="6"/>
      <c r="BB3" s="6"/>
    </row>
    <row r="4" spans="1:52" ht="12.75" customHeight="1">
      <c r="A4" s="6"/>
      <c r="B4" s="6"/>
      <c r="C4" s="6"/>
      <c r="D4" s="6"/>
      <c r="E4" s="6" t="s">
        <v>29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39.75" customHeight="1">
      <c r="A5" s="2" t="s">
        <v>2</v>
      </c>
      <c r="B5" s="87">
        <v>3000</v>
      </c>
      <c r="C5" s="88"/>
      <c r="D5" s="87">
        <v>2000</v>
      </c>
      <c r="E5" s="88"/>
      <c r="F5" s="87">
        <v>3000</v>
      </c>
      <c r="G5" s="88"/>
      <c r="H5" s="87">
        <v>3000</v>
      </c>
      <c r="I5" s="88"/>
      <c r="J5" s="87">
        <v>6000</v>
      </c>
      <c r="K5" s="88"/>
      <c r="L5" s="87">
        <v>6000</v>
      </c>
      <c r="M5" s="88"/>
      <c r="N5" s="87">
        <v>6000</v>
      </c>
      <c r="O5" s="88"/>
      <c r="P5" s="87">
        <v>6000</v>
      </c>
      <c r="Q5" s="88"/>
      <c r="R5" s="93" t="s">
        <v>31</v>
      </c>
      <c r="S5" s="87">
        <v>6000</v>
      </c>
      <c r="T5" s="88"/>
      <c r="U5" s="87">
        <v>3000</v>
      </c>
      <c r="V5" s="88"/>
      <c r="W5" s="87">
        <v>4000</v>
      </c>
      <c r="X5" s="88"/>
      <c r="Y5" s="87">
        <v>2000</v>
      </c>
      <c r="Z5" s="88"/>
      <c r="AA5" s="87">
        <v>2000</v>
      </c>
      <c r="AB5" s="88"/>
      <c r="AC5" s="87">
        <v>3000</v>
      </c>
      <c r="AD5" s="88"/>
      <c r="AE5" s="87">
        <v>6000</v>
      </c>
      <c r="AF5" s="88"/>
      <c r="AG5" s="87">
        <v>6000</v>
      </c>
      <c r="AH5" s="88"/>
      <c r="AI5" s="87">
        <v>6000</v>
      </c>
      <c r="AJ5" s="88"/>
      <c r="AK5" s="93" t="s">
        <v>31</v>
      </c>
      <c r="AL5" s="91">
        <v>0</v>
      </c>
      <c r="AM5" s="92"/>
      <c r="AN5" s="91">
        <v>0</v>
      </c>
      <c r="AO5" s="92"/>
      <c r="AP5" s="91">
        <v>0</v>
      </c>
      <c r="AQ5" s="92"/>
      <c r="AR5" s="91">
        <v>0</v>
      </c>
      <c r="AS5" s="92"/>
      <c r="AT5" s="60"/>
      <c r="AU5" s="6"/>
      <c r="AV5" s="6"/>
      <c r="AW5" s="6"/>
      <c r="AX5" s="6"/>
      <c r="AY5" s="6"/>
      <c r="AZ5" s="6"/>
    </row>
    <row r="6" spans="1:52" ht="31.5" customHeight="1" thickBot="1">
      <c r="A6" s="1" t="s">
        <v>1</v>
      </c>
      <c r="B6" s="89">
        <v>1</v>
      </c>
      <c r="C6" s="90"/>
      <c r="D6" s="89">
        <v>5</v>
      </c>
      <c r="E6" s="90"/>
      <c r="F6" s="89">
        <v>7</v>
      </c>
      <c r="G6" s="90"/>
      <c r="H6" s="89">
        <v>9</v>
      </c>
      <c r="I6" s="90"/>
      <c r="J6" s="89">
        <v>19</v>
      </c>
      <c r="K6" s="90"/>
      <c r="L6" s="89">
        <v>23</v>
      </c>
      <c r="M6" s="90"/>
      <c r="N6" s="89">
        <v>25</v>
      </c>
      <c r="O6" s="90"/>
      <c r="P6" s="89">
        <v>27</v>
      </c>
      <c r="Q6" s="90"/>
      <c r="R6" s="94"/>
      <c r="S6" s="89">
        <v>4</v>
      </c>
      <c r="T6" s="90"/>
      <c r="U6" s="89">
        <v>6</v>
      </c>
      <c r="V6" s="90"/>
      <c r="W6" s="89">
        <v>8</v>
      </c>
      <c r="X6" s="90"/>
      <c r="Y6" s="89">
        <v>14</v>
      </c>
      <c r="Z6" s="90"/>
      <c r="AA6" s="89">
        <v>16</v>
      </c>
      <c r="AB6" s="90"/>
      <c r="AC6" s="89">
        <v>18</v>
      </c>
      <c r="AD6" s="90"/>
      <c r="AE6" s="89">
        <v>20</v>
      </c>
      <c r="AF6" s="90"/>
      <c r="AG6" s="89">
        <v>22</v>
      </c>
      <c r="AH6" s="90"/>
      <c r="AI6" s="89">
        <v>24</v>
      </c>
      <c r="AJ6" s="90"/>
      <c r="AK6" s="94"/>
      <c r="AL6" s="89" t="s">
        <v>29</v>
      </c>
      <c r="AM6" s="90"/>
      <c r="AN6" s="89" t="s">
        <v>29</v>
      </c>
      <c r="AO6" s="90"/>
      <c r="AP6" s="89" t="s">
        <v>29</v>
      </c>
      <c r="AQ6" s="90"/>
      <c r="AR6" s="89" t="s">
        <v>29</v>
      </c>
      <c r="AS6" s="90"/>
      <c r="AT6" s="61"/>
      <c r="AU6" s="7" t="s">
        <v>31</v>
      </c>
      <c r="AV6" s="6"/>
      <c r="AW6" s="6"/>
      <c r="AX6" s="6"/>
      <c r="AY6" s="6"/>
      <c r="AZ6" s="6"/>
    </row>
    <row r="7" spans="1:52" ht="3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57"/>
      <c r="S7" s="3"/>
      <c r="T7" s="4" t="s">
        <v>4</v>
      </c>
      <c r="U7" s="3" t="s">
        <v>3</v>
      </c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4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57"/>
      <c r="AL7" s="3" t="s">
        <v>3</v>
      </c>
      <c r="AM7" s="4" t="s">
        <v>4</v>
      </c>
      <c r="AN7" s="3" t="s">
        <v>3</v>
      </c>
      <c r="AO7" s="4" t="s">
        <v>4</v>
      </c>
      <c r="AP7" s="3" t="s">
        <v>3</v>
      </c>
      <c r="AQ7" s="4" t="s">
        <v>4</v>
      </c>
      <c r="AR7" s="3" t="s">
        <v>3</v>
      </c>
      <c r="AS7" s="4" t="s">
        <v>4</v>
      </c>
      <c r="AT7" s="62"/>
      <c r="AU7" s="20">
        <f>SUM(AU8:AU32)</f>
        <v>30764.00000000002</v>
      </c>
      <c r="AV7" s="6"/>
      <c r="AW7" s="6"/>
      <c r="AX7" s="6"/>
      <c r="AY7" s="6"/>
      <c r="AZ7" s="6"/>
    </row>
    <row r="8" spans="1:47" ht="14.25" thickBot="1" thickTop="1">
      <c r="A8" s="5" t="s">
        <v>5</v>
      </c>
      <c r="B8" s="84">
        <v>171.359</v>
      </c>
      <c r="C8" s="9">
        <v>0</v>
      </c>
      <c r="D8" s="30">
        <v>158.091</v>
      </c>
      <c r="E8" s="9">
        <v>0</v>
      </c>
      <c r="F8" s="31">
        <v>57.789</v>
      </c>
      <c r="G8" s="9">
        <v>0</v>
      </c>
      <c r="H8" s="30">
        <v>542.35</v>
      </c>
      <c r="I8" s="9">
        <v>0</v>
      </c>
      <c r="J8" s="30">
        <v>240.422</v>
      </c>
      <c r="K8" s="9">
        <v>0</v>
      </c>
      <c r="L8" s="30">
        <v>188.55</v>
      </c>
      <c r="M8" s="9"/>
      <c r="N8" s="30">
        <v>412.06</v>
      </c>
      <c r="O8" s="9">
        <v>0</v>
      </c>
      <c r="P8" s="30">
        <v>112.41</v>
      </c>
      <c r="Q8" s="9">
        <v>0</v>
      </c>
      <c r="R8" s="58">
        <f>C8+E8+G8+I8+K8+M8+O8</f>
        <v>0</v>
      </c>
      <c r="S8" s="30">
        <v>417.419</v>
      </c>
      <c r="T8" s="9">
        <v>0</v>
      </c>
      <c r="U8" s="30">
        <v>856.35</v>
      </c>
      <c r="V8" s="9">
        <v>0</v>
      </c>
      <c r="W8" s="30">
        <v>15.25</v>
      </c>
      <c r="X8" s="9">
        <v>0</v>
      </c>
      <c r="Y8" s="30">
        <v>961.701</v>
      </c>
      <c r="Z8" s="9">
        <v>0</v>
      </c>
      <c r="AA8" s="85">
        <v>44.733</v>
      </c>
      <c r="AB8" s="9"/>
      <c r="AC8" s="30">
        <v>484.471</v>
      </c>
      <c r="AD8" s="9">
        <v>0</v>
      </c>
      <c r="AE8" s="30">
        <v>235.03</v>
      </c>
      <c r="AF8" s="9">
        <v>0</v>
      </c>
      <c r="AG8" s="30">
        <v>60.14</v>
      </c>
      <c r="AH8" s="9">
        <v>0</v>
      </c>
      <c r="AI8" s="30">
        <v>28.04</v>
      </c>
      <c r="AJ8" s="9">
        <v>0</v>
      </c>
      <c r="AK8" s="58">
        <f>T8+V8+X8+Z8+AB8+AD8+AF8+AH8</f>
        <v>0</v>
      </c>
      <c r="AL8" s="8"/>
      <c r="AM8" s="9">
        <v>0</v>
      </c>
      <c r="AN8" s="8"/>
      <c r="AO8" s="9">
        <v>0</v>
      </c>
      <c r="AP8" s="8"/>
      <c r="AQ8" s="9">
        <v>0</v>
      </c>
      <c r="AR8" s="8"/>
      <c r="AS8" s="9">
        <v>0</v>
      </c>
      <c r="AT8" s="9"/>
      <c r="AU8" s="10">
        <f>SUM(C8+E8+G8+I8+K8+T8+V8+X8+Z8+AB8+AD8+AM8+AO8+AQ8+AS8+M8+O8+AF8+AH8)</f>
        <v>0</v>
      </c>
    </row>
    <row r="9" spans="1:47" ht="14.25" thickBot="1" thickTop="1">
      <c r="A9" s="5" t="s">
        <v>6</v>
      </c>
      <c r="B9" s="34">
        <v>171.374</v>
      </c>
      <c r="C9" s="12">
        <f aca="true" t="shared" si="0" ref="C9:C30">(B9-B8)*B$5</f>
        <v>44.99999999995907</v>
      </c>
      <c r="D9" s="47">
        <v>158.127</v>
      </c>
      <c r="E9" s="12">
        <f aca="true" t="shared" si="1" ref="E9:E30">(D9-D8)*D$5</f>
        <v>72.00000000000273</v>
      </c>
      <c r="F9" s="34">
        <v>57.789</v>
      </c>
      <c r="G9" s="12">
        <f aca="true" t="shared" si="2" ref="G9:G30">(F9-F8)*F$5</f>
        <v>0</v>
      </c>
      <c r="H9" s="30">
        <v>542.38</v>
      </c>
      <c r="I9" s="12">
        <f aca="true" t="shared" si="3" ref="I9:I30">(H9-H8)*H$5</f>
        <v>89.99999999991815</v>
      </c>
      <c r="J9" s="30">
        <v>240.439</v>
      </c>
      <c r="K9" s="12">
        <f aca="true" t="shared" si="4" ref="K9:K30">(J9-J8)*J$5</f>
        <v>101.99999999997544</v>
      </c>
      <c r="L9" s="30">
        <v>188.55</v>
      </c>
      <c r="M9" s="12">
        <f aca="true" t="shared" si="5" ref="M9:M30">(L9-L8)*L$5</f>
        <v>0</v>
      </c>
      <c r="N9" s="30">
        <v>412.06</v>
      </c>
      <c r="O9" s="12">
        <f aca="true" t="shared" si="6" ref="O9:O30">(N9-N8)*N$5</f>
        <v>0</v>
      </c>
      <c r="P9" s="30">
        <v>112.41</v>
      </c>
      <c r="Q9" s="12">
        <f aca="true" t="shared" si="7" ref="Q9:Q30">(P9-P8)*P$5</f>
        <v>0</v>
      </c>
      <c r="R9" s="58">
        <f aca="true" t="shared" si="8" ref="R9:R32">C9+E9+G9+I9+K9+M9+O9</f>
        <v>308.9999999998554</v>
      </c>
      <c r="S9" s="47">
        <v>417.453</v>
      </c>
      <c r="T9" s="12">
        <f aca="true" t="shared" si="9" ref="T9:T30">(S9-S8)*S$5</f>
        <v>203.9999999999509</v>
      </c>
      <c r="U9" s="30">
        <v>856.35</v>
      </c>
      <c r="V9" s="12">
        <f aca="true" t="shared" si="10" ref="V9:V30">(U9-U8)*U$5</f>
        <v>0</v>
      </c>
      <c r="W9" s="30">
        <v>15.25</v>
      </c>
      <c r="X9" s="12">
        <f aca="true" t="shared" si="11" ref="X9:X30">(W9-W8)*W$5</f>
        <v>0</v>
      </c>
      <c r="Y9" s="47">
        <v>961.847</v>
      </c>
      <c r="Z9" s="12">
        <f aca="true" t="shared" si="12" ref="Z9:Z30">(Y9-Y8)*Y$5</f>
        <v>291.9999999999163</v>
      </c>
      <c r="AA9" s="34">
        <v>44.738</v>
      </c>
      <c r="AB9" s="12">
        <f>(AA9-AA8)*AA$5</f>
        <v>10.000000000005116</v>
      </c>
      <c r="AC9" s="47">
        <v>484.523</v>
      </c>
      <c r="AD9" s="12">
        <f aca="true" t="shared" si="13" ref="AD9:AD30">(AC9-AC8)*AC$5</f>
        <v>156.00000000006276</v>
      </c>
      <c r="AE9" s="47">
        <v>235.03</v>
      </c>
      <c r="AF9" s="12">
        <f>(AE9-AE8)*AE$5</f>
        <v>0</v>
      </c>
      <c r="AG9" s="47">
        <v>60.14</v>
      </c>
      <c r="AH9" s="12">
        <f>(AG9-AG8)*AG$5</f>
        <v>0</v>
      </c>
      <c r="AI9" s="47">
        <v>28.05</v>
      </c>
      <c r="AJ9" s="12">
        <f>(AI9-AI8)*AI$5</f>
        <v>60.00000000000938</v>
      </c>
      <c r="AK9" s="58">
        <f aca="true" t="shared" si="14" ref="AK9:AK32">T9+V9+X9+Z9+AB9+AD9</f>
        <v>661.9999999999351</v>
      </c>
      <c r="AL9" s="11"/>
      <c r="AM9" s="12">
        <f aca="true" t="shared" si="15" ref="AM9:AM30">(AL9-AL8)*AL$5</f>
        <v>0</v>
      </c>
      <c r="AN9" s="11"/>
      <c r="AO9" s="12">
        <f aca="true" t="shared" si="16" ref="AO9:AO30">(AN9-AN8)*AN$5</f>
        <v>0</v>
      </c>
      <c r="AP9" s="11"/>
      <c r="AQ9" s="12">
        <f aca="true" t="shared" si="17" ref="AQ9:AQ30">(AP9-AP8)*AP$5</f>
        <v>0</v>
      </c>
      <c r="AR9" s="11"/>
      <c r="AS9" s="12">
        <f aca="true" t="shared" si="18" ref="AS9:AS30">(AR9-AR8)*AR$5</f>
        <v>0</v>
      </c>
      <c r="AT9" s="12"/>
      <c r="AU9" s="10">
        <f aca="true" t="shared" si="19" ref="AU9:AU32">SUM(C9+E9+G9+I9+K9+T9+V9+X9+Z9+AB9+AD9+AM9+AO9+AQ9+AS9+M9+O9+AF9+AH9)</f>
        <v>970.9999999997905</v>
      </c>
    </row>
    <row r="10" spans="1:47" ht="14.25" thickBot="1" thickTop="1">
      <c r="A10" s="5" t="s">
        <v>7</v>
      </c>
      <c r="B10" s="34">
        <v>171.389</v>
      </c>
      <c r="C10" s="12">
        <f t="shared" si="0"/>
        <v>45.00000000004434</v>
      </c>
      <c r="D10" s="47">
        <v>158.163</v>
      </c>
      <c r="E10" s="12">
        <f t="shared" si="1"/>
        <v>72.00000000000273</v>
      </c>
      <c r="F10" s="34">
        <v>57.789</v>
      </c>
      <c r="G10" s="12">
        <f t="shared" si="2"/>
        <v>0</v>
      </c>
      <c r="H10" s="30">
        <v>542.42</v>
      </c>
      <c r="I10" s="12">
        <f t="shared" si="3"/>
        <v>119.99999999989086</v>
      </c>
      <c r="J10" s="30">
        <v>240.459</v>
      </c>
      <c r="K10" s="12">
        <f t="shared" si="4"/>
        <v>120.00000000006139</v>
      </c>
      <c r="L10" s="30">
        <v>188.55</v>
      </c>
      <c r="M10" s="12">
        <f t="shared" si="5"/>
        <v>0</v>
      </c>
      <c r="N10" s="30">
        <v>412.07</v>
      </c>
      <c r="O10" s="12">
        <f t="shared" si="6"/>
        <v>59.99999999994543</v>
      </c>
      <c r="P10" s="30">
        <v>112.41</v>
      </c>
      <c r="Q10" s="12">
        <f t="shared" si="7"/>
        <v>0</v>
      </c>
      <c r="R10" s="58">
        <f t="shared" si="8"/>
        <v>416.99999999994475</v>
      </c>
      <c r="S10" s="47">
        <v>417.461</v>
      </c>
      <c r="T10" s="12">
        <f t="shared" si="9"/>
        <v>48.00000000022919</v>
      </c>
      <c r="U10" s="30">
        <v>856.35</v>
      </c>
      <c r="V10" s="12">
        <f t="shared" si="10"/>
        <v>0</v>
      </c>
      <c r="W10" s="30">
        <v>15.25</v>
      </c>
      <c r="X10" s="12">
        <f t="shared" si="11"/>
        <v>0</v>
      </c>
      <c r="Y10" s="47">
        <v>962.019</v>
      </c>
      <c r="Z10" s="12">
        <f t="shared" si="12"/>
        <v>344.00000000005093</v>
      </c>
      <c r="AA10" s="34">
        <v>44.742</v>
      </c>
      <c r="AB10" s="12">
        <f>(AA10-AA9)*AA$5</f>
        <v>7.999999999995566</v>
      </c>
      <c r="AC10" s="47">
        <v>484.583</v>
      </c>
      <c r="AD10" s="12">
        <f>(AC10-AC9)*AC$5</f>
        <v>180.00000000000682</v>
      </c>
      <c r="AE10" s="47">
        <v>235.03</v>
      </c>
      <c r="AF10" s="12">
        <f>(AE10-AE9)*AE$5</f>
        <v>0</v>
      </c>
      <c r="AG10" s="47">
        <v>60.14</v>
      </c>
      <c r="AH10" s="12">
        <f>(AG10-AG9)*AG$5</f>
        <v>0</v>
      </c>
      <c r="AI10" s="47">
        <v>28.05</v>
      </c>
      <c r="AJ10" s="12">
        <f>(AI10-AI9)*AI$5</f>
        <v>0</v>
      </c>
      <c r="AK10" s="58">
        <f t="shared" si="14"/>
        <v>580.0000000002825</v>
      </c>
      <c r="AL10" s="11"/>
      <c r="AM10" s="12">
        <f t="shared" si="15"/>
        <v>0</v>
      </c>
      <c r="AN10" s="11"/>
      <c r="AO10" s="12">
        <f t="shared" si="16"/>
        <v>0</v>
      </c>
      <c r="AP10" s="11"/>
      <c r="AQ10" s="12">
        <f t="shared" si="17"/>
        <v>0</v>
      </c>
      <c r="AR10" s="11"/>
      <c r="AS10" s="12">
        <f t="shared" si="18"/>
        <v>0</v>
      </c>
      <c r="AT10" s="12"/>
      <c r="AU10" s="10">
        <f t="shared" si="19"/>
        <v>997.0000000002273</v>
      </c>
    </row>
    <row r="11" spans="1:47" ht="14.25" thickBot="1" thickTop="1">
      <c r="A11" s="5" t="s">
        <v>8</v>
      </c>
      <c r="B11" s="34">
        <v>171.398</v>
      </c>
      <c r="C11" s="12">
        <f t="shared" si="0"/>
        <v>26.99999999995839</v>
      </c>
      <c r="D11" s="47">
        <v>158.19</v>
      </c>
      <c r="E11" s="12">
        <f t="shared" si="1"/>
        <v>53.999999999973625</v>
      </c>
      <c r="F11" s="34">
        <v>57.79</v>
      </c>
      <c r="G11" s="12">
        <f t="shared" si="2"/>
        <v>2.9999999999930083</v>
      </c>
      <c r="H11" s="30">
        <v>542.47</v>
      </c>
      <c r="I11" s="12">
        <f t="shared" si="3"/>
        <v>150.00000000020464</v>
      </c>
      <c r="J11" s="30">
        <v>240.479</v>
      </c>
      <c r="K11" s="12">
        <f t="shared" si="4"/>
        <v>120.00000000006139</v>
      </c>
      <c r="L11" s="30">
        <v>188.55</v>
      </c>
      <c r="M11" s="12">
        <f t="shared" si="5"/>
        <v>0</v>
      </c>
      <c r="N11" s="30">
        <v>412.07</v>
      </c>
      <c r="O11" s="12">
        <f t="shared" si="6"/>
        <v>0</v>
      </c>
      <c r="P11" s="30">
        <v>112.41</v>
      </c>
      <c r="Q11" s="12">
        <f t="shared" si="7"/>
        <v>0</v>
      </c>
      <c r="R11" s="58">
        <f t="shared" si="8"/>
        <v>354.00000000019105</v>
      </c>
      <c r="S11" s="47">
        <v>417.47</v>
      </c>
      <c r="T11" s="12">
        <f t="shared" si="9"/>
        <v>54.00000000008731</v>
      </c>
      <c r="U11" s="30">
        <v>856.35</v>
      </c>
      <c r="V11" s="12">
        <f t="shared" si="10"/>
        <v>0</v>
      </c>
      <c r="W11" s="30">
        <v>15.25</v>
      </c>
      <c r="X11" s="12">
        <f t="shared" si="11"/>
        <v>0</v>
      </c>
      <c r="Y11" s="47">
        <v>962.152</v>
      </c>
      <c r="Z11" s="12">
        <f t="shared" si="12"/>
        <v>266.0000000000764</v>
      </c>
      <c r="AA11" s="34">
        <v>44.747</v>
      </c>
      <c r="AB11" s="12">
        <f>(AA11-AA10)*AA$5</f>
        <v>10.000000000005116</v>
      </c>
      <c r="AC11" s="47">
        <v>484.65</v>
      </c>
      <c r="AD11" s="12">
        <f t="shared" si="13"/>
        <v>200.9999999998513</v>
      </c>
      <c r="AE11" s="47">
        <v>235.03</v>
      </c>
      <c r="AF11" s="12">
        <f aca="true" t="shared" si="20" ref="AF11:AF30">(AE11-AE10)*AE$5</f>
        <v>0</v>
      </c>
      <c r="AG11" s="47">
        <v>60.14</v>
      </c>
      <c r="AH11" s="12">
        <f aca="true" t="shared" si="21" ref="AH11:AH30">(AG11-AG10)*AG$5</f>
        <v>0</v>
      </c>
      <c r="AI11" s="47">
        <v>28.05</v>
      </c>
      <c r="AJ11" s="12">
        <f aca="true" t="shared" si="22" ref="AJ11:AJ30">(AI11-AI10)*AI$5</f>
        <v>0</v>
      </c>
      <c r="AK11" s="58">
        <f t="shared" si="14"/>
        <v>531.0000000000201</v>
      </c>
      <c r="AL11" s="11"/>
      <c r="AM11" s="12">
        <f t="shared" si="15"/>
        <v>0</v>
      </c>
      <c r="AN11" s="11"/>
      <c r="AO11" s="12">
        <f t="shared" si="16"/>
        <v>0</v>
      </c>
      <c r="AP11" s="11"/>
      <c r="AQ11" s="12">
        <f t="shared" si="17"/>
        <v>0</v>
      </c>
      <c r="AR11" s="11"/>
      <c r="AS11" s="12">
        <f t="shared" si="18"/>
        <v>0</v>
      </c>
      <c r="AT11" s="12"/>
      <c r="AU11" s="10">
        <f t="shared" si="19"/>
        <v>885.0000000002111</v>
      </c>
    </row>
    <row r="12" spans="1:47" ht="14.25" thickBot="1" thickTop="1">
      <c r="A12" s="5" t="s">
        <v>9</v>
      </c>
      <c r="B12" s="34">
        <v>171.42</v>
      </c>
      <c r="C12" s="12">
        <f t="shared" si="0"/>
        <v>65.99999999997408</v>
      </c>
      <c r="D12" s="47">
        <v>158.223</v>
      </c>
      <c r="E12" s="12">
        <f t="shared" si="1"/>
        <v>66.00000000003092</v>
      </c>
      <c r="F12" s="34">
        <v>57.79</v>
      </c>
      <c r="G12" s="12">
        <f t="shared" si="2"/>
        <v>0</v>
      </c>
      <c r="H12" s="30">
        <v>542.51</v>
      </c>
      <c r="I12" s="12">
        <f t="shared" si="3"/>
        <v>119.99999999989086</v>
      </c>
      <c r="J12" s="30">
        <v>240.496</v>
      </c>
      <c r="K12" s="12">
        <f t="shared" si="4"/>
        <v>101.99999999997544</v>
      </c>
      <c r="L12" s="30">
        <v>188.55</v>
      </c>
      <c r="M12" s="12">
        <f t="shared" si="5"/>
        <v>0</v>
      </c>
      <c r="N12" s="30">
        <v>412.07</v>
      </c>
      <c r="O12" s="12">
        <f t="shared" si="6"/>
        <v>0</v>
      </c>
      <c r="P12" s="30">
        <v>112.41</v>
      </c>
      <c r="Q12" s="12">
        <f t="shared" si="7"/>
        <v>0</v>
      </c>
      <c r="R12" s="58">
        <f t="shared" si="8"/>
        <v>353.9999999998713</v>
      </c>
      <c r="S12" s="47">
        <v>417.566</v>
      </c>
      <c r="T12" s="12">
        <f t="shared" si="9"/>
        <v>575.9999999996808</v>
      </c>
      <c r="U12" s="30">
        <v>856.35</v>
      </c>
      <c r="V12" s="12">
        <f t="shared" si="10"/>
        <v>0</v>
      </c>
      <c r="W12" s="30">
        <v>15.25</v>
      </c>
      <c r="X12" s="12">
        <f t="shared" si="11"/>
        <v>0</v>
      </c>
      <c r="Y12" s="47">
        <v>962.369</v>
      </c>
      <c r="Z12" s="12">
        <f t="shared" si="12"/>
        <v>433.9999999999691</v>
      </c>
      <c r="AA12" s="34">
        <v>44.752</v>
      </c>
      <c r="AB12" s="12">
        <f aca="true" t="shared" si="23" ref="AB12:AB30">(AA12-AA11)*AA$5</f>
        <v>10.000000000005116</v>
      </c>
      <c r="AC12" s="47">
        <v>484.708</v>
      </c>
      <c r="AD12" s="12">
        <f t="shared" si="13"/>
        <v>174.0000000001487</v>
      </c>
      <c r="AE12" s="47">
        <v>235.04</v>
      </c>
      <c r="AF12" s="12">
        <f t="shared" si="20"/>
        <v>59.99999999994543</v>
      </c>
      <c r="AG12" s="47">
        <v>60.14</v>
      </c>
      <c r="AH12" s="12">
        <f t="shared" si="21"/>
        <v>0</v>
      </c>
      <c r="AI12" s="47">
        <v>28.06</v>
      </c>
      <c r="AJ12" s="12">
        <f t="shared" si="22"/>
        <v>59.99999999998806</v>
      </c>
      <c r="AK12" s="58">
        <f t="shared" si="14"/>
        <v>1193.9999999998035</v>
      </c>
      <c r="AL12" s="11"/>
      <c r="AM12" s="12">
        <f t="shared" si="15"/>
        <v>0</v>
      </c>
      <c r="AN12" s="11"/>
      <c r="AO12" s="12">
        <f t="shared" si="16"/>
        <v>0</v>
      </c>
      <c r="AP12" s="11"/>
      <c r="AQ12" s="12">
        <f t="shared" si="17"/>
        <v>0</v>
      </c>
      <c r="AR12" s="11"/>
      <c r="AS12" s="12">
        <f t="shared" si="18"/>
        <v>0</v>
      </c>
      <c r="AT12" s="12"/>
      <c r="AU12" s="10">
        <f t="shared" si="19"/>
        <v>1607.9999999996203</v>
      </c>
    </row>
    <row r="13" spans="1:47" ht="14.25" thickBot="1" thickTop="1">
      <c r="A13" s="5" t="s">
        <v>10</v>
      </c>
      <c r="B13" s="31">
        <v>171.437</v>
      </c>
      <c r="C13" s="12">
        <f t="shared" si="0"/>
        <v>51.00000000007299</v>
      </c>
      <c r="D13" s="47">
        <v>158.254</v>
      </c>
      <c r="E13" s="12">
        <f>(D13-D12)*D$5</f>
        <v>61.99999999995498</v>
      </c>
      <c r="F13" s="34">
        <v>57.79</v>
      </c>
      <c r="G13" s="12">
        <f t="shared" si="2"/>
        <v>0</v>
      </c>
      <c r="H13" s="30">
        <v>542.55</v>
      </c>
      <c r="I13" s="12">
        <f t="shared" si="3"/>
        <v>119.99999999989086</v>
      </c>
      <c r="J13" s="30">
        <v>240.518</v>
      </c>
      <c r="K13" s="12">
        <f t="shared" si="4"/>
        <v>131.99999999994816</v>
      </c>
      <c r="L13" s="30">
        <v>188.55</v>
      </c>
      <c r="M13" s="12">
        <f t="shared" si="5"/>
        <v>0</v>
      </c>
      <c r="N13" s="30">
        <v>412.07</v>
      </c>
      <c r="O13" s="12">
        <f t="shared" si="6"/>
        <v>0</v>
      </c>
      <c r="P13" s="30">
        <v>112.41</v>
      </c>
      <c r="Q13" s="12">
        <f t="shared" si="7"/>
        <v>0</v>
      </c>
      <c r="R13" s="58">
        <f t="shared" si="8"/>
        <v>364.999999999867</v>
      </c>
      <c r="S13" s="47">
        <v>417.608</v>
      </c>
      <c r="T13" s="12">
        <f t="shared" si="9"/>
        <v>252.00000000018008</v>
      </c>
      <c r="U13" s="30">
        <v>856.35</v>
      </c>
      <c r="V13" s="12">
        <f t="shared" si="10"/>
        <v>0</v>
      </c>
      <c r="W13" s="30">
        <v>15.25</v>
      </c>
      <c r="X13" s="12">
        <f t="shared" si="11"/>
        <v>0</v>
      </c>
      <c r="Y13" s="47">
        <v>962.553</v>
      </c>
      <c r="Z13" s="12">
        <f t="shared" si="12"/>
        <v>367.99999999993815</v>
      </c>
      <c r="AA13" s="34">
        <v>44.756</v>
      </c>
      <c r="AB13" s="12">
        <f t="shared" si="23"/>
        <v>7.999999999995566</v>
      </c>
      <c r="AC13" s="47">
        <v>484.776</v>
      </c>
      <c r="AD13" s="12">
        <f t="shared" si="13"/>
        <v>203.9999999999509</v>
      </c>
      <c r="AE13" s="47">
        <v>235.05</v>
      </c>
      <c r="AF13" s="12">
        <f t="shared" si="20"/>
        <v>60.00000000011596</v>
      </c>
      <c r="AG13" s="47">
        <v>60.14</v>
      </c>
      <c r="AH13" s="12">
        <f t="shared" si="21"/>
        <v>0</v>
      </c>
      <c r="AI13" s="47">
        <v>28.07</v>
      </c>
      <c r="AJ13" s="12">
        <f t="shared" si="22"/>
        <v>60.00000000000938</v>
      </c>
      <c r="AK13" s="58">
        <f t="shared" si="14"/>
        <v>832.0000000000647</v>
      </c>
      <c r="AL13" s="11"/>
      <c r="AM13" s="12">
        <f t="shared" si="15"/>
        <v>0</v>
      </c>
      <c r="AN13" s="11"/>
      <c r="AO13" s="12">
        <f t="shared" si="16"/>
        <v>0</v>
      </c>
      <c r="AP13" s="11"/>
      <c r="AQ13" s="12">
        <f t="shared" si="17"/>
        <v>0</v>
      </c>
      <c r="AR13" s="11"/>
      <c r="AS13" s="12">
        <f t="shared" si="18"/>
        <v>0</v>
      </c>
      <c r="AT13" s="12"/>
      <c r="AU13" s="10">
        <f t="shared" si="19"/>
        <v>1257.0000000000477</v>
      </c>
    </row>
    <row r="14" spans="1:47" ht="14.25" thickBot="1" thickTop="1">
      <c r="A14" s="5" t="s">
        <v>11</v>
      </c>
      <c r="B14" s="31">
        <v>171.452</v>
      </c>
      <c r="C14" s="12">
        <f t="shared" si="0"/>
        <v>44.99999999995907</v>
      </c>
      <c r="D14" s="47">
        <v>158.283</v>
      </c>
      <c r="E14" s="12">
        <f>(D14-D13)*D$5</f>
        <v>57.999999999992724</v>
      </c>
      <c r="F14" s="31">
        <v>57.791</v>
      </c>
      <c r="G14" s="12">
        <f t="shared" si="2"/>
        <v>2.9999999999930083</v>
      </c>
      <c r="H14" s="30">
        <v>542.59</v>
      </c>
      <c r="I14" s="12">
        <f t="shared" si="3"/>
        <v>120.00000000023192</v>
      </c>
      <c r="J14" s="30">
        <v>240.531</v>
      </c>
      <c r="K14" s="12">
        <f t="shared" si="4"/>
        <v>78.00000000003138</v>
      </c>
      <c r="L14" s="30">
        <v>188.55</v>
      </c>
      <c r="M14" s="12">
        <f t="shared" si="5"/>
        <v>0</v>
      </c>
      <c r="N14" s="30">
        <v>412.08</v>
      </c>
      <c r="O14" s="12">
        <f t="shared" si="6"/>
        <v>59.99999999994543</v>
      </c>
      <c r="P14" s="30">
        <v>112.41</v>
      </c>
      <c r="Q14" s="12">
        <f t="shared" si="7"/>
        <v>0</v>
      </c>
      <c r="R14" s="58">
        <f t="shared" si="8"/>
        <v>364.00000000015353</v>
      </c>
      <c r="S14" s="47">
        <v>417.643</v>
      </c>
      <c r="T14" s="12">
        <f t="shared" si="9"/>
        <v>209.999999999809</v>
      </c>
      <c r="U14" s="30">
        <v>856.35</v>
      </c>
      <c r="V14" s="12">
        <f t="shared" si="10"/>
        <v>0</v>
      </c>
      <c r="W14" s="30">
        <v>15.25</v>
      </c>
      <c r="X14" s="12">
        <f t="shared" si="11"/>
        <v>0</v>
      </c>
      <c r="Y14" s="47">
        <v>962.707</v>
      </c>
      <c r="Z14" s="12">
        <f t="shared" si="12"/>
        <v>307.9999999999927</v>
      </c>
      <c r="AA14" s="34">
        <v>44.761</v>
      </c>
      <c r="AB14" s="12">
        <f t="shared" si="23"/>
        <v>10.000000000005116</v>
      </c>
      <c r="AC14" s="47">
        <v>484.83</v>
      </c>
      <c r="AD14" s="12">
        <f t="shared" si="13"/>
        <v>161.99999999992087</v>
      </c>
      <c r="AE14" s="47">
        <v>235.05</v>
      </c>
      <c r="AF14" s="12">
        <f t="shared" si="20"/>
        <v>0</v>
      </c>
      <c r="AG14" s="47">
        <v>60.14</v>
      </c>
      <c r="AH14" s="12">
        <f t="shared" si="21"/>
        <v>0</v>
      </c>
      <c r="AI14" s="47">
        <v>28.08</v>
      </c>
      <c r="AJ14" s="12">
        <f t="shared" si="22"/>
        <v>59.99999999998806</v>
      </c>
      <c r="AK14" s="58">
        <f t="shared" si="14"/>
        <v>689.9999999997277</v>
      </c>
      <c r="AL14" s="11"/>
      <c r="AM14" s="12">
        <f t="shared" si="15"/>
        <v>0</v>
      </c>
      <c r="AN14" s="11"/>
      <c r="AO14" s="12">
        <f t="shared" si="16"/>
        <v>0</v>
      </c>
      <c r="AP14" s="11"/>
      <c r="AQ14" s="12">
        <f t="shared" si="17"/>
        <v>0</v>
      </c>
      <c r="AR14" s="11"/>
      <c r="AS14" s="12">
        <f t="shared" si="18"/>
        <v>0</v>
      </c>
      <c r="AT14" s="12"/>
      <c r="AU14" s="10">
        <f t="shared" si="19"/>
        <v>1053.9999999998813</v>
      </c>
    </row>
    <row r="15" spans="1:47" ht="14.25" thickBot="1" thickTop="1">
      <c r="A15" s="5" t="s">
        <v>12</v>
      </c>
      <c r="B15" s="31">
        <v>171.469</v>
      </c>
      <c r="C15" s="12">
        <f t="shared" si="0"/>
        <v>50.99999999998772</v>
      </c>
      <c r="D15" s="47">
        <v>158.305</v>
      </c>
      <c r="E15" s="12">
        <f t="shared" si="1"/>
        <v>44.00000000003956</v>
      </c>
      <c r="F15" s="31">
        <v>57.791</v>
      </c>
      <c r="G15" s="12">
        <f t="shared" si="2"/>
        <v>0</v>
      </c>
      <c r="H15" s="30">
        <v>542.63</v>
      </c>
      <c r="I15" s="12">
        <f t="shared" si="3"/>
        <v>119.99999999989086</v>
      </c>
      <c r="J15" s="30">
        <v>240.543</v>
      </c>
      <c r="K15" s="12">
        <f t="shared" si="4"/>
        <v>72.00000000000273</v>
      </c>
      <c r="L15" s="30">
        <v>188.55</v>
      </c>
      <c r="M15" s="12">
        <f t="shared" si="5"/>
        <v>0</v>
      </c>
      <c r="N15" s="30">
        <v>412.08</v>
      </c>
      <c r="O15" s="12">
        <f t="shared" si="6"/>
        <v>0</v>
      </c>
      <c r="P15" s="30">
        <v>112.41</v>
      </c>
      <c r="Q15" s="12">
        <f t="shared" si="7"/>
        <v>0</v>
      </c>
      <c r="R15" s="58">
        <f t="shared" si="8"/>
        <v>286.9999999999209</v>
      </c>
      <c r="S15" s="47">
        <v>417.68</v>
      </c>
      <c r="T15" s="12">
        <f t="shared" si="9"/>
        <v>222.00000000020736</v>
      </c>
      <c r="U15" s="30">
        <v>856.35</v>
      </c>
      <c r="V15" s="12">
        <f t="shared" si="10"/>
        <v>0</v>
      </c>
      <c r="W15" s="30">
        <v>15.254</v>
      </c>
      <c r="X15" s="12">
        <f t="shared" si="11"/>
        <v>15.999999999998238</v>
      </c>
      <c r="Y15" s="47">
        <v>962.854</v>
      </c>
      <c r="Z15" s="12">
        <f t="shared" si="12"/>
        <v>294.0000000000964</v>
      </c>
      <c r="AA15" s="34">
        <v>44.767</v>
      </c>
      <c r="AB15" s="12">
        <f t="shared" si="23"/>
        <v>12.000000000000455</v>
      </c>
      <c r="AC15" s="47">
        <v>484.883</v>
      </c>
      <c r="AD15" s="12">
        <f t="shared" si="13"/>
        <v>158.99999999999181</v>
      </c>
      <c r="AE15" s="47">
        <v>235.05</v>
      </c>
      <c r="AF15" s="12">
        <f t="shared" si="20"/>
        <v>0</v>
      </c>
      <c r="AG15" s="47">
        <v>60.14</v>
      </c>
      <c r="AH15" s="12">
        <f t="shared" si="21"/>
        <v>0</v>
      </c>
      <c r="AI15" s="47">
        <v>28.08</v>
      </c>
      <c r="AJ15" s="12">
        <f t="shared" si="22"/>
        <v>0</v>
      </c>
      <c r="AK15" s="58">
        <f t="shared" si="14"/>
        <v>703.0000000002942</v>
      </c>
      <c r="AL15" s="11"/>
      <c r="AM15" s="12">
        <f t="shared" si="15"/>
        <v>0</v>
      </c>
      <c r="AN15" s="11"/>
      <c r="AO15" s="12">
        <f t="shared" si="16"/>
        <v>0</v>
      </c>
      <c r="AP15" s="11"/>
      <c r="AQ15" s="12">
        <f t="shared" si="17"/>
        <v>0</v>
      </c>
      <c r="AR15" s="11"/>
      <c r="AS15" s="12">
        <f t="shared" si="18"/>
        <v>0</v>
      </c>
      <c r="AT15" s="12"/>
      <c r="AU15" s="10">
        <f t="shared" si="19"/>
        <v>990.0000000002151</v>
      </c>
    </row>
    <row r="16" spans="1:47" ht="14.25" thickBot="1" thickTop="1">
      <c r="A16" s="5" t="s">
        <v>13</v>
      </c>
      <c r="B16" s="31">
        <v>171.494</v>
      </c>
      <c r="C16" s="12">
        <f t="shared" si="0"/>
        <v>75.00000000001705</v>
      </c>
      <c r="D16" s="47">
        <v>158.333</v>
      </c>
      <c r="E16" s="12">
        <f t="shared" si="1"/>
        <v>55.999999999983174</v>
      </c>
      <c r="F16" s="31">
        <v>57.792</v>
      </c>
      <c r="G16" s="12">
        <f t="shared" si="2"/>
        <v>3.0000000000143245</v>
      </c>
      <c r="H16" s="30">
        <v>542.69</v>
      </c>
      <c r="I16" s="12">
        <f t="shared" si="3"/>
        <v>180.00000000017735</v>
      </c>
      <c r="J16" s="30">
        <v>240.564</v>
      </c>
      <c r="K16" s="12">
        <f t="shared" si="4"/>
        <v>125.99999999991951</v>
      </c>
      <c r="L16" s="30">
        <v>188.55</v>
      </c>
      <c r="M16" s="12">
        <f t="shared" si="5"/>
        <v>0</v>
      </c>
      <c r="N16" s="30">
        <v>412.08</v>
      </c>
      <c r="O16" s="12">
        <f t="shared" si="6"/>
        <v>0</v>
      </c>
      <c r="P16" s="30">
        <v>112.41</v>
      </c>
      <c r="Q16" s="12">
        <f t="shared" si="7"/>
        <v>0</v>
      </c>
      <c r="R16" s="58">
        <f t="shared" si="8"/>
        <v>440.0000000001114</v>
      </c>
      <c r="S16" s="47">
        <v>417.739</v>
      </c>
      <c r="T16" s="12">
        <f t="shared" si="9"/>
        <v>353.99999999981446</v>
      </c>
      <c r="U16" s="30">
        <v>856.35</v>
      </c>
      <c r="V16" s="12">
        <f t="shared" si="10"/>
        <v>0</v>
      </c>
      <c r="W16" s="30">
        <v>15.269</v>
      </c>
      <c r="X16" s="12">
        <f t="shared" si="11"/>
        <v>60.000000000002274</v>
      </c>
      <c r="Y16" s="47">
        <v>963.055</v>
      </c>
      <c r="Z16" s="12">
        <f t="shared" si="12"/>
        <v>401.9999999998163</v>
      </c>
      <c r="AA16" s="34">
        <v>44.779</v>
      </c>
      <c r="AB16" s="12">
        <f t="shared" si="23"/>
        <v>24.00000000000091</v>
      </c>
      <c r="AC16" s="47">
        <v>484.956</v>
      </c>
      <c r="AD16" s="12">
        <f t="shared" si="13"/>
        <v>219.00000000010778</v>
      </c>
      <c r="AE16" s="47">
        <v>235.06</v>
      </c>
      <c r="AF16" s="12">
        <f t="shared" si="20"/>
        <v>59.99999999994543</v>
      </c>
      <c r="AG16" s="47">
        <v>60.14</v>
      </c>
      <c r="AH16" s="12">
        <f t="shared" si="21"/>
        <v>0</v>
      </c>
      <c r="AI16" s="47">
        <v>28.09</v>
      </c>
      <c r="AJ16" s="12">
        <f t="shared" si="22"/>
        <v>60.00000000000938</v>
      </c>
      <c r="AK16" s="58">
        <f t="shared" si="14"/>
        <v>1058.9999999997417</v>
      </c>
      <c r="AL16" s="11"/>
      <c r="AM16" s="12">
        <f t="shared" si="15"/>
        <v>0</v>
      </c>
      <c r="AN16" s="11"/>
      <c r="AO16" s="12">
        <f t="shared" si="16"/>
        <v>0</v>
      </c>
      <c r="AP16" s="11"/>
      <c r="AQ16" s="12">
        <f t="shared" si="17"/>
        <v>0</v>
      </c>
      <c r="AR16" s="11"/>
      <c r="AS16" s="12">
        <f t="shared" si="18"/>
        <v>0</v>
      </c>
      <c r="AT16" s="9"/>
      <c r="AU16" s="10">
        <f t="shared" si="19"/>
        <v>1558.9999999997985</v>
      </c>
    </row>
    <row r="17" spans="1:47" ht="14.25" thickBot="1" thickTop="1">
      <c r="A17" s="5" t="s">
        <v>14</v>
      </c>
      <c r="B17" s="31">
        <v>171.514</v>
      </c>
      <c r="C17" s="12">
        <f t="shared" si="0"/>
        <v>60.000000000030695</v>
      </c>
      <c r="D17" s="47">
        <v>158.348</v>
      </c>
      <c r="E17" s="12">
        <f t="shared" si="1"/>
        <v>30.00000000002956</v>
      </c>
      <c r="F17" s="31">
        <v>57.792</v>
      </c>
      <c r="G17" s="12">
        <f t="shared" si="2"/>
        <v>0</v>
      </c>
      <c r="H17" s="30">
        <v>542.75</v>
      </c>
      <c r="I17" s="12">
        <f t="shared" si="3"/>
        <v>179.9999999998363</v>
      </c>
      <c r="J17" s="30">
        <v>240.579</v>
      </c>
      <c r="K17" s="12">
        <f t="shared" si="4"/>
        <v>90.00000000008868</v>
      </c>
      <c r="L17" s="30">
        <v>188.55</v>
      </c>
      <c r="M17" s="12">
        <f t="shared" si="5"/>
        <v>0</v>
      </c>
      <c r="N17" s="30">
        <v>412.08</v>
      </c>
      <c r="O17" s="12">
        <f t="shared" si="6"/>
        <v>0</v>
      </c>
      <c r="P17" s="30">
        <v>112.41</v>
      </c>
      <c r="Q17" s="12">
        <f t="shared" si="7"/>
        <v>0</v>
      </c>
      <c r="R17" s="58">
        <f t="shared" si="8"/>
        <v>359.9999999999852</v>
      </c>
      <c r="S17" s="47">
        <v>417.775</v>
      </c>
      <c r="T17" s="12">
        <f t="shared" si="9"/>
        <v>216.00000000000819</v>
      </c>
      <c r="U17" s="30">
        <v>856.35</v>
      </c>
      <c r="V17" s="12">
        <f t="shared" si="10"/>
        <v>0</v>
      </c>
      <c r="W17" s="30">
        <v>15.277</v>
      </c>
      <c r="X17" s="12">
        <f t="shared" si="11"/>
        <v>31.999999999996476</v>
      </c>
      <c r="Y17" s="47">
        <v>963.16</v>
      </c>
      <c r="Z17" s="12">
        <f t="shared" si="12"/>
        <v>210.00000000003638</v>
      </c>
      <c r="AA17" s="34">
        <v>44.792</v>
      </c>
      <c r="AB17" s="12">
        <f t="shared" si="23"/>
        <v>25.99999999999625</v>
      </c>
      <c r="AC17" s="47">
        <v>484.992</v>
      </c>
      <c r="AD17" s="12">
        <f t="shared" si="13"/>
        <v>108.00000000000409</v>
      </c>
      <c r="AE17" s="47">
        <v>235.06</v>
      </c>
      <c r="AF17" s="12">
        <f t="shared" si="20"/>
        <v>0</v>
      </c>
      <c r="AG17" s="47">
        <v>60.14</v>
      </c>
      <c r="AH17" s="12">
        <f t="shared" si="21"/>
        <v>0</v>
      </c>
      <c r="AI17" s="47">
        <v>28.09</v>
      </c>
      <c r="AJ17" s="12">
        <f t="shared" si="22"/>
        <v>0</v>
      </c>
      <c r="AK17" s="58">
        <f t="shared" si="14"/>
        <v>592.0000000000414</v>
      </c>
      <c r="AL17" s="11"/>
      <c r="AM17" s="12">
        <f t="shared" si="15"/>
        <v>0</v>
      </c>
      <c r="AN17" s="11"/>
      <c r="AO17" s="12">
        <f t="shared" si="16"/>
        <v>0</v>
      </c>
      <c r="AP17" s="11"/>
      <c r="AQ17" s="12">
        <f t="shared" si="17"/>
        <v>0</v>
      </c>
      <c r="AR17" s="11"/>
      <c r="AS17" s="12">
        <f t="shared" si="18"/>
        <v>0</v>
      </c>
      <c r="AT17" s="12"/>
      <c r="AU17" s="10">
        <f t="shared" si="19"/>
        <v>952.0000000000266</v>
      </c>
    </row>
    <row r="18" spans="1:47" ht="14.25" thickBot="1" thickTop="1">
      <c r="A18" s="5" t="s">
        <v>15</v>
      </c>
      <c r="B18" s="31">
        <v>171.538</v>
      </c>
      <c r="C18" s="12">
        <f t="shared" si="0"/>
        <v>72.00000000000273</v>
      </c>
      <c r="D18" s="47">
        <v>158.39</v>
      </c>
      <c r="E18" s="12">
        <f t="shared" si="1"/>
        <v>83.99999999994634</v>
      </c>
      <c r="F18" s="31">
        <v>57.792</v>
      </c>
      <c r="G18" s="12">
        <f t="shared" si="2"/>
        <v>0</v>
      </c>
      <c r="H18" s="30">
        <v>542.83</v>
      </c>
      <c r="I18" s="12">
        <f t="shared" si="3"/>
        <v>240.00000000012278</v>
      </c>
      <c r="J18" s="30">
        <v>240.597</v>
      </c>
      <c r="K18" s="12">
        <f t="shared" si="4"/>
        <v>108.00000000000409</v>
      </c>
      <c r="L18" s="30">
        <v>188.55</v>
      </c>
      <c r="M18" s="12">
        <f t="shared" si="5"/>
        <v>0</v>
      </c>
      <c r="N18" s="30">
        <v>412.09</v>
      </c>
      <c r="O18" s="12">
        <f t="shared" si="6"/>
        <v>59.99999999994543</v>
      </c>
      <c r="P18" s="30">
        <v>112.41</v>
      </c>
      <c r="Q18" s="12">
        <f t="shared" si="7"/>
        <v>0</v>
      </c>
      <c r="R18" s="58">
        <f t="shared" si="8"/>
        <v>564.0000000000214</v>
      </c>
      <c r="S18" s="47">
        <v>417.821</v>
      </c>
      <c r="T18" s="12">
        <f t="shared" si="9"/>
        <v>276.0000000002947</v>
      </c>
      <c r="U18" s="30">
        <v>856.35</v>
      </c>
      <c r="V18" s="12">
        <f t="shared" si="10"/>
        <v>0</v>
      </c>
      <c r="W18" s="30">
        <v>15.287</v>
      </c>
      <c r="X18" s="12">
        <f t="shared" si="11"/>
        <v>40.00000000000625</v>
      </c>
      <c r="Y18" s="47">
        <v>963.31</v>
      </c>
      <c r="Z18" s="12">
        <f t="shared" si="12"/>
        <v>299.9999999999545</v>
      </c>
      <c r="AA18" s="34">
        <v>44.813</v>
      </c>
      <c r="AB18" s="12">
        <f t="shared" si="23"/>
        <v>42.00000000000159</v>
      </c>
      <c r="AC18" s="47">
        <v>485.043</v>
      </c>
      <c r="AD18" s="12">
        <f t="shared" si="13"/>
        <v>152.99999999996317</v>
      </c>
      <c r="AE18" s="47">
        <v>235.07</v>
      </c>
      <c r="AF18" s="12">
        <f t="shared" si="20"/>
        <v>59.99999999994543</v>
      </c>
      <c r="AG18" s="47">
        <v>60.14</v>
      </c>
      <c r="AH18" s="12">
        <f t="shared" si="21"/>
        <v>0</v>
      </c>
      <c r="AI18" s="47">
        <v>28.1</v>
      </c>
      <c r="AJ18" s="12">
        <f t="shared" si="22"/>
        <v>60.00000000000938</v>
      </c>
      <c r="AK18" s="58">
        <f t="shared" si="14"/>
        <v>811.0000000002202</v>
      </c>
      <c r="AL18" s="11"/>
      <c r="AM18" s="12">
        <f t="shared" si="15"/>
        <v>0</v>
      </c>
      <c r="AN18" s="11"/>
      <c r="AO18" s="12">
        <f t="shared" si="16"/>
        <v>0</v>
      </c>
      <c r="AP18" s="11"/>
      <c r="AQ18" s="12">
        <f t="shared" si="17"/>
        <v>0</v>
      </c>
      <c r="AR18" s="11"/>
      <c r="AS18" s="12">
        <f t="shared" si="18"/>
        <v>0</v>
      </c>
      <c r="AT18" s="12"/>
      <c r="AU18" s="10">
        <f t="shared" si="19"/>
        <v>1435.0000000001871</v>
      </c>
    </row>
    <row r="19" spans="1:47" ht="14.25" thickBot="1" thickTop="1">
      <c r="A19" s="5" t="s">
        <v>16</v>
      </c>
      <c r="B19" s="31">
        <v>171.565</v>
      </c>
      <c r="C19" s="12">
        <f t="shared" si="0"/>
        <v>80.99999999996044</v>
      </c>
      <c r="D19" s="47">
        <v>158.393</v>
      </c>
      <c r="E19" s="12">
        <f t="shared" si="1"/>
        <v>6.000000000028649</v>
      </c>
      <c r="F19" s="31">
        <v>57.792</v>
      </c>
      <c r="G19" s="12">
        <f t="shared" si="2"/>
        <v>0</v>
      </c>
      <c r="H19" s="30">
        <v>542.92</v>
      </c>
      <c r="I19" s="12">
        <f t="shared" si="3"/>
        <v>269.99999999975444</v>
      </c>
      <c r="J19" s="30">
        <v>240.617</v>
      </c>
      <c r="K19" s="12">
        <f t="shared" si="4"/>
        <v>119.99999999989086</v>
      </c>
      <c r="L19" s="30">
        <v>188.55</v>
      </c>
      <c r="M19" s="12">
        <f t="shared" si="5"/>
        <v>0</v>
      </c>
      <c r="N19" s="30">
        <v>412.09</v>
      </c>
      <c r="O19" s="12">
        <f t="shared" si="6"/>
        <v>0</v>
      </c>
      <c r="P19" s="30">
        <v>112.41</v>
      </c>
      <c r="Q19" s="12">
        <f t="shared" si="7"/>
        <v>0</v>
      </c>
      <c r="R19" s="58">
        <f t="shared" si="8"/>
        <v>476.9999999996344</v>
      </c>
      <c r="S19" s="47">
        <v>417.875</v>
      </c>
      <c r="T19" s="12">
        <f t="shared" si="9"/>
        <v>323.99999999984175</v>
      </c>
      <c r="U19" s="30">
        <v>856.35</v>
      </c>
      <c r="V19" s="12">
        <f t="shared" si="10"/>
        <v>0</v>
      </c>
      <c r="W19" s="30">
        <v>15.299</v>
      </c>
      <c r="X19" s="12">
        <f t="shared" si="11"/>
        <v>47.999999999994714</v>
      </c>
      <c r="Y19" s="47">
        <v>963.481</v>
      </c>
      <c r="Z19" s="12">
        <f t="shared" si="12"/>
        <v>342.0000000000982</v>
      </c>
      <c r="AA19" s="86">
        <v>44.838</v>
      </c>
      <c r="AB19" s="12">
        <f t="shared" si="23"/>
        <v>49.99999999999716</v>
      </c>
      <c r="AC19" s="47">
        <v>485.106</v>
      </c>
      <c r="AD19" s="12">
        <f t="shared" si="13"/>
        <v>188.99999999996453</v>
      </c>
      <c r="AE19" s="47">
        <v>235.08</v>
      </c>
      <c r="AF19" s="12">
        <f t="shared" si="20"/>
        <v>60.00000000011596</v>
      </c>
      <c r="AG19" s="47">
        <v>60.14</v>
      </c>
      <c r="AH19" s="12">
        <f t="shared" si="21"/>
        <v>0</v>
      </c>
      <c r="AI19" s="47">
        <v>28.1</v>
      </c>
      <c r="AJ19" s="12">
        <f t="shared" si="22"/>
        <v>0</v>
      </c>
      <c r="AK19" s="58">
        <f t="shared" si="14"/>
        <v>952.9999999998964</v>
      </c>
      <c r="AL19" s="11"/>
      <c r="AM19" s="12">
        <f t="shared" si="15"/>
        <v>0</v>
      </c>
      <c r="AN19" s="11"/>
      <c r="AO19" s="12">
        <f t="shared" si="16"/>
        <v>0</v>
      </c>
      <c r="AP19" s="11"/>
      <c r="AQ19" s="12">
        <f t="shared" si="17"/>
        <v>0</v>
      </c>
      <c r="AR19" s="11"/>
      <c r="AS19" s="12">
        <f t="shared" si="18"/>
        <v>0</v>
      </c>
      <c r="AT19" s="12"/>
      <c r="AU19" s="10">
        <f t="shared" si="19"/>
        <v>1489.9999999996467</v>
      </c>
    </row>
    <row r="20" spans="1:47" ht="14.25" thickBot="1" thickTop="1">
      <c r="A20" s="5" t="s">
        <v>17</v>
      </c>
      <c r="B20" s="31">
        <v>171.588</v>
      </c>
      <c r="C20" s="12">
        <f t="shared" si="0"/>
        <v>68.9999999999884</v>
      </c>
      <c r="D20" s="47">
        <v>158.416</v>
      </c>
      <c r="E20" s="12">
        <f>(D20-D19)*D$5</f>
        <v>45.99999999999227</v>
      </c>
      <c r="F20" s="31">
        <v>57.793</v>
      </c>
      <c r="G20" s="12">
        <f t="shared" si="2"/>
        <v>2.9999999999930083</v>
      </c>
      <c r="H20" s="30">
        <v>543.01</v>
      </c>
      <c r="I20" s="12">
        <f t="shared" si="3"/>
        <v>270.0000000000955</v>
      </c>
      <c r="J20" s="30">
        <v>240.636</v>
      </c>
      <c r="K20" s="12">
        <f t="shared" si="4"/>
        <v>114.00000000003274</v>
      </c>
      <c r="L20" s="30">
        <v>188.55</v>
      </c>
      <c r="M20" s="12">
        <f t="shared" si="5"/>
        <v>0</v>
      </c>
      <c r="N20" s="30">
        <v>412.09</v>
      </c>
      <c r="O20" s="12">
        <f t="shared" si="6"/>
        <v>0</v>
      </c>
      <c r="P20" s="30">
        <v>112.41</v>
      </c>
      <c r="Q20" s="12">
        <f t="shared" si="7"/>
        <v>0</v>
      </c>
      <c r="R20" s="58">
        <f t="shared" si="8"/>
        <v>502.0000000001019</v>
      </c>
      <c r="S20" s="47">
        <v>417.928</v>
      </c>
      <c r="T20" s="12">
        <f t="shared" si="9"/>
        <v>317.99999999998363</v>
      </c>
      <c r="U20" s="30">
        <v>856.35</v>
      </c>
      <c r="V20" s="12">
        <f t="shared" si="10"/>
        <v>0</v>
      </c>
      <c r="W20" s="30">
        <v>15.31</v>
      </c>
      <c r="X20" s="12">
        <f t="shared" si="11"/>
        <v>44.000000000004036</v>
      </c>
      <c r="Y20" s="47">
        <v>963.642</v>
      </c>
      <c r="Z20" s="12">
        <f t="shared" si="12"/>
        <v>322.0000000001164</v>
      </c>
      <c r="AA20" s="31">
        <v>44.863</v>
      </c>
      <c r="AB20" s="12">
        <f t="shared" si="23"/>
        <v>49.99999999999716</v>
      </c>
      <c r="AC20" s="47">
        <v>485.167</v>
      </c>
      <c r="AD20" s="12">
        <f t="shared" si="13"/>
        <v>182.99999999993588</v>
      </c>
      <c r="AE20" s="47">
        <v>235.08</v>
      </c>
      <c r="AF20" s="12">
        <f t="shared" si="20"/>
        <v>0</v>
      </c>
      <c r="AG20" s="47">
        <v>60.14</v>
      </c>
      <c r="AH20" s="12">
        <f t="shared" si="21"/>
        <v>0</v>
      </c>
      <c r="AI20" s="47">
        <v>28.11</v>
      </c>
      <c r="AJ20" s="12">
        <f t="shared" si="22"/>
        <v>59.99999999998806</v>
      </c>
      <c r="AK20" s="58">
        <f t="shared" si="14"/>
        <v>917.0000000000372</v>
      </c>
      <c r="AL20" s="11"/>
      <c r="AM20" s="12">
        <f t="shared" si="15"/>
        <v>0</v>
      </c>
      <c r="AN20" s="11"/>
      <c r="AO20" s="12">
        <f t="shared" si="16"/>
        <v>0</v>
      </c>
      <c r="AP20" s="11"/>
      <c r="AQ20" s="12">
        <f t="shared" si="17"/>
        <v>0</v>
      </c>
      <c r="AR20" s="11"/>
      <c r="AS20" s="12">
        <f t="shared" si="18"/>
        <v>0</v>
      </c>
      <c r="AT20" s="12"/>
      <c r="AU20" s="10">
        <f t="shared" si="19"/>
        <v>1419.0000000001392</v>
      </c>
    </row>
    <row r="21" spans="1:47" ht="14.25" thickBot="1" thickTop="1">
      <c r="A21" s="5" t="s">
        <v>18</v>
      </c>
      <c r="B21" s="31">
        <v>171.616</v>
      </c>
      <c r="C21" s="12">
        <f t="shared" si="0"/>
        <v>84.00000000006003</v>
      </c>
      <c r="D21" s="47">
        <v>158.438</v>
      </c>
      <c r="E21" s="12">
        <f>(D21-D20)*D$5</f>
        <v>43.99999999998272</v>
      </c>
      <c r="F21" s="31">
        <v>57.793</v>
      </c>
      <c r="G21" s="12">
        <f t="shared" si="2"/>
        <v>0</v>
      </c>
      <c r="H21" s="30">
        <v>543.08</v>
      </c>
      <c r="I21" s="12">
        <f t="shared" si="3"/>
        <v>210.00000000015007</v>
      </c>
      <c r="J21" s="30">
        <v>240.657</v>
      </c>
      <c r="K21" s="12">
        <f t="shared" si="4"/>
        <v>126.00000000009004</v>
      </c>
      <c r="L21" s="30">
        <v>188.55</v>
      </c>
      <c r="M21" s="12">
        <f t="shared" si="5"/>
        <v>0</v>
      </c>
      <c r="N21" s="30">
        <v>412.09</v>
      </c>
      <c r="O21" s="12">
        <f t="shared" si="6"/>
        <v>0</v>
      </c>
      <c r="P21" s="30">
        <v>112.41</v>
      </c>
      <c r="Q21" s="12">
        <f t="shared" si="7"/>
        <v>0</v>
      </c>
      <c r="R21" s="58">
        <f t="shared" si="8"/>
        <v>464.00000000028285</v>
      </c>
      <c r="S21" s="47">
        <v>417.986</v>
      </c>
      <c r="T21" s="12">
        <f t="shared" si="9"/>
        <v>347.99999999995634</v>
      </c>
      <c r="U21" s="30">
        <v>856.35</v>
      </c>
      <c r="V21" s="12">
        <f t="shared" si="10"/>
        <v>0</v>
      </c>
      <c r="W21" s="30">
        <v>15.322</v>
      </c>
      <c r="X21" s="12">
        <f t="shared" si="11"/>
        <v>47.999999999994714</v>
      </c>
      <c r="Y21" s="47">
        <v>963.811</v>
      </c>
      <c r="Z21" s="12">
        <f t="shared" si="12"/>
        <v>337.99999999996544</v>
      </c>
      <c r="AA21" s="34">
        <v>44.887</v>
      </c>
      <c r="AB21" s="12">
        <f t="shared" si="23"/>
        <v>48.00000000000182</v>
      </c>
      <c r="AC21" s="47">
        <v>485.232</v>
      </c>
      <c r="AD21" s="12">
        <f t="shared" si="13"/>
        <v>195.0000000001637</v>
      </c>
      <c r="AE21" s="47">
        <v>235.09</v>
      </c>
      <c r="AF21" s="12">
        <f t="shared" si="20"/>
        <v>59.99999999994543</v>
      </c>
      <c r="AG21" s="47">
        <v>60.14</v>
      </c>
      <c r="AH21" s="12">
        <f t="shared" si="21"/>
        <v>0</v>
      </c>
      <c r="AI21" s="47">
        <v>28.11</v>
      </c>
      <c r="AJ21" s="12">
        <f t="shared" si="22"/>
        <v>0</v>
      </c>
      <c r="AK21" s="58">
        <f t="shared" si="14"/>
        <v>977.0000000000821</v>
      </c>
      <c r="AL21" s="11"/>
      <c r="AM21" s="12">
        <f t="shared" si="15"/>
        <v>0</v>
      </c>
      <c r="AN21" s="11"/>
      <c r="AO21" s="12">
        <f t="shared" si="16"/>
        <v>0</v>
      </c>
      <c r="AP21" s="11"/>
      <c r="AQ21" s="12">
        <f t="shared" si="17"/>
        <v>0</v>
      </c>
      <c r="AR21" s="11"/>
      <c r="AS21" s="12">
        <f t="shared" si="18"/>
        <v>0</v>
      </c>
      <c r="AT21" s="12"/>
      <c r="AU21" s="10">
        <f t="shared" si="19"/>
        <v>1501.0000000003104</v>
      </c>
    </row>
    <row r="22" spans="1:47" ht="14.25" thickBot="1" thickTop="1">
      <c r="A22" s="5" t="s">
        <v>19</v>
      </c>
      <c r="B22" s="31">
        <v>171.642</v>
      </c>
      <c r="C22" s="12">
        <f t="shared" si="0"/>
        <v>77.99999999994611</v>
      </c>
      <c r="D22" s="47">
        <v>158.458</v>
      </c>
      <c r="E22" s="12">
        <f t="shared" si="1"/>
        <v>40.000000000020464</v>
      </c>
      <c r="F22" s="31">
        <v>57.794</v>
      </c>
      <c r="G22" s="12">
        <f t="shared" si="2"/>
        <v>2.9999999999930083</v>
      </c>
      <c r="H22" s="30">
        <v>543.17</v>
      </c>
      <c r="I22" s="12">
        <f t="shared" si="3"/>
        <v>269.99999999975444</v>
      </c>
      <c r="J22" s="30">
        <v>240.676</v>
      </c>
      <c r="K22" s="12">
        <f t="shared" si="4"/>
        <v>113.99999999986221</v>
      </c>
      <c r="L22" s="30">
        <v>188.55</v>
      </c>
      <c r="M22" s="12">
        <f t="shared" si="5"/>
        <v>0</v>
      </c>
      <c r="N22" s="30">
        <v>412.1</v>
      </c>
      <c r="O22" s="12">
        <f t="shared" si="6"/>
        <v>60.00000000028649</v>
      </c>
      <c r="P22" s="30">
        <v>112.41</v>
      </c>
      <c r="Q22" s="12">
        <f t="shared" si="7"/>
        <v>0</v>
      </c>
      <c r="R22" s="58">
        <f t="shared" si="8"/>
        <v>564.9999999998627</v>
      </c>
      <c r="S22" s="47">
        <v>418.039</v>
      </c>
      <c r="T22" s="12">
        <f t="shared" si="9"/>
        <v>317.99999999998363</v>
      </c>
      <c r="U22" s="30">
        <v>856.35</v>
      </c>
      <c r="V22" s="12">
        <f t="shared" si="10"/>
        <v>0</v>
      </c>
      <c r="W22" s="30">
        <v>15.335</v>
      </c>
      <c r="X22" s="12">
        <f t="shared" si="11"/>
        <v>52.00000000000671</v>
      </c>
      <c r="Y22" s="47">
        <v>963.973</v>
      </c>
      <c r="Z22" s="12">
        <f t="shared" si="12"/>
        <v>323.99999999984175</v>
      </c>
      <c r="AA22" s="34">
        <v>44.896</v>
      </c>
      <c r="AB22" s="12">
        <f t="shared" si="23"/>
        <v>18.000000000000682</v>
      </c>
      <c r="AC22" s="47">
        <v>485.292</v>
      </c>
      <c r="AD22" s="12">
        <f t="shared" si="13"/>
        <v>179.9999999998363</v>
      </c>
      <c r="AE22" s="47">
        <v>235.1</v>
      </c>
      <c r="AF22" s="12">
        <f t="shared" si="20"/>
        <v>59.99999999994543</v>
      </c>
      <c r="AG22" s="47">
        <v>60.14</v>
      </c>
      <c r="AH22" s="12">
        <f t="shared" si="21"/>
        <v>0</v>
      </c>
      <c r="AI22" s="47">
        <v>28.12</v>
      </c>
      <c r="AJ22" s="12">
        <f t="shared" si="22"/>
        <v>60.00000000000938</v>
      </c>
      <c r="AK22" s="58">
        <f t="shared" si="14"/>
        <v>891.9999999996691</v>
      </c>
      <c r="AL22" s="11"/>
      <c r="AM22" s="12">
        <f t="shared" si="15"/>
        <v>0</v>
      </c>
      <c r="AN22" s="11"/>
      <c r="AO22" s="12">
        <f t="shared" si="16"/>
        <v>0</v>
      </c>
      <c r="AP22" s="11"/>
      <c r="AQ22" s="12">
        <f t="shared" si="17"/>
        <v>0</v>
      </c>
      <c r="AR22" s="11"/>
      <c r="AS22" s="12">
        <f t="shared" si="18"/>
        <v>0</v>
      </c>
      <c r="AT22" s="12"/>
      <c r="AU22" s="10">
        <f t="shared" si="19"/>
        <v>1516.9999999994773</v>
      </c>
    </row>
    <row r="23" spans="1:47" ht="14.25" thickBot="1" thickTop="1">
      <c r="A23" s="5" t="s">
        <v>20</v>
      </c>
      <c r="B23" s="31">
        <v>171.666</v>
      </c>
      <c r="C23" s="12">
        <f t="shared" si="0"/>
        <v>72.00000000000273</v>
      </c>
      <c r="D23" s="47">
        <v>158.479</v>
      </c>
      <c r="E23" s="12">
        <f t="shared" si="1"/>
        <v>42.00000000003001</v>
      </c>
      <c r="F23" s="31">
        <v>57.794</v>
      </c>
      <c r="G23" s="12">
        <f t="shared" si="2"/>
        <v>0</v>
      </c>
      <c r="H23" s="30">
        <v>543.27</v>
      </c>
      <c r="I23" s="12">
        <f t="shared" si="3"/>
        <v>300.0000000000682</v>
      </c>
      <c r="J23" s="30">
        <v>240.696</v>
      </c>
      <c r="K23" s="12">
        <f t="shared" si="4"/>
        <v>120.00000000006139</v>
      </c>
      <c r="L23" s="30">
        <v>188.55</v>
      </c>
      <c r="M23" s="12">
        <f t="shared" si="5"/>
        <v>0</v>
      </c>
      <c r="N23" s="30">
        <v>412.1</v>
      </c>
      <c r="O23" s="12">
        <f t="shared" si="6"/>
        <v>0</v>
      </c>
      <c r="P23" s="30">
        <v>112.41</v>
      </c>
      <c r="Q23" s="12">
        <f t="shared" si="7"/>
        <v>0</v>
      </c>
      <c r="R23" s="58">
        <f t="shared" si="8"/>
        <v>534.0000000001623</v>
      </c>
      <c r="S23" s="47">
        <v>418.096</v>
      </c>
      <c r="T23" s="12">
        <f t="shared" si="9"/>
        <v>342.0000000000982</v>
      </c>
      <c r="U23" s="30">
        <v>856.35</v>
      </c>
      <c r="V23" s="12">
        <f t="shared" si="10"/>
        <v>0</v>
      </c>
      <c r="W23" s="30">
        <v>15.35</v>
      </c>
      <c r="X23" s="12">
        <f t="shared" si="11"/>
        <v>59.99999999999517</v>
      </c>
      <c r="Y23" s="47">
        <v>964.145</v>
      </c>
      <c r="Z23" s="12">
        <f t="shared" si="12"/>
        <v>344.00000000005093</v>
      </c>
      <c r="AA23" s="34">
        <v>44.906</v>
      </c>
      <c r="AB23" s="12">
        <f t="shared" si="23"/>
        <v>19.99999999999602</v>
      </c>
      <c r="AC23" s="47">
        <v>485.357</v>
      </c>
      <c r="AD23" s="12">
        <f t="shared" si="13"/>
        <v>195.0000000001637</v>
      </c>
      <c r="AE23" s="47">
        <v>235.1</v>
      </c>
      <c r="AF23" s="12">
        <f t="shared" si="20"/>
        <v>0</v>
      </c>
      <c r="AG23" s="47">
        <v>60.14</v>
      </c>
      <c r="AH23" s="12">
        <f t="shared" si="21"/>
        <v>0</v>
      </c>
      <c r="AI23" s="47">
        <v>28.12</v>
      </c>
      <c r="AJ23" s="12">
        <f t="shared" si="22"/>
        <v>0</v>
      </c>
      <c r="AK23" s="58">
        <f t="shared" si="14"/>
        <v>961.0000000003041</v>
      </c>
      <c r="AL23" s="11"/>
      <c r="AM23" s="12">
        <f t="shared" si="15"/>
        <v>0</v>
      </c>
      <c r="AN23" s="11"/>
      <c r="AO23" s="12">
        <f t="shared" si="16"/>
        <v>0</v>
      </c>
      <c r="AP23" s="11"/>
      <c r="AQ23" s="12">
        <f t="shared" si="17"/>
        <v>0</v>
      </c>
      <c r="AR23" s="11"/>
      <c r="AS23" s="12">
        <f t="shared" si="18"/>
        <v>0</v>
      </c>
      <c r="AT23" s="12"/>
      <c r="AU23" s="10">
        <f t="shared" si="19"/>
        <v>1495.0000000004666</v>
      </c>
    </row>
    <row r="24" spans="1:47" ht="14.25" thickBot="1" thickTop="1">
      <c r="A24" s="5" t="s">
        <v>21</v>
      </c>
      <c r="B24" s="31">
        <v>171.687</v>
      </c>
      <c r="C24" s="12">
        <f t="shared" si="0"/>
        <v>63.00000000004502</v>
      </c>
      <c r="D24" s="47">
        <v>158.499</v>
      </c>
      <c r="E24" s="12">
        <f t="shared" si="1"/>
        <v>39.99999999996362</v>
      </c>
      <c r="F24" s="31">
        <v>57.795</v>
      </c>
      <c r="G24" s="12">
        <f t="shared" si="2"/>
        <v>3.0000000000143245</v>
      </c>
      <c r="H24" s="30">
        <v>543.36</v>
      </c>
      <c r="I24" s="12">
        <f t="shared" si="3"/>
        <v>270.0000000000955</v>
      </c>
      <c r="J24" s="30">
        <v>240.716</v>
      </c>
      <c r="K24" s="12">
        <f t="shared" si="4"/>
        <v>120.00000000006139</v>
      </c>
      <c r="L24" s="30">
        <v>188.55</v>
      </c>
      <c r="M24" s="12">
        <f t="shared" si="5"/>
        <v>0</v>
      </c>
      <c r="N24" s="30">
        <v>412.1</v>
      </c>
      <c r="O24" s="12">
        <f t="shared" si="6"/>
        <v>0</v>
      </c>
      <c r="P24" s="30">
        <v>112.41</v>
      </c>
      <c r="Q24" s="12">
        <f t="shared" si="7"/>
        <v>0</v>
      </c>
      <c r="R24" s="58">
        <f t="shared" si="8"/>
        <v>496.00000000017985</v>
      </c>
      <c r="S24" s="47">
        <v>418.15</v>
      </c>
      <c r="T24" s="12">
        <f t="shared" si="9"/>
        <v>323.99999999984175</v>
      </c>
      <c r="U24" s="30">
        <v>856.35</v>
      </c>
      <c r="V24" s="12">
        <f t="shared" si="10"/>
        <v>0</v>
      </c>
      <c r="W24" s="30">
        <v>15.362</v>
      </c>
      <c r="X24" s="12">
        <f t="shared" si="11"/>
        <v>48.00000000000182</v>
      </c>
      <c r="Y24" s="47">
        <v>964.312</v>
      </c>
      <c r="Z24" s="12">
        <f t="shared" si="12"/>
        <v>334.00000000006</v>
      </c>
      <c r="AA24" s="34">
        <v>44.915</v>
      </c>
      <c r="AB24" s="12">
        <f t="shared" si="23"/>
        <v>18.000000000000682</v>
      </c>
      <c r="AC24" s="47">
        <v>485.421</v>
      </c>
      <c r="AD24" s="12">
        <f t="shared" si="13"/>
        <v>191.9999999998936</v>
      </c>
      <c r="AE24" s="47">
        <v>235.11</v>
      </c>
      <c r="AF24" s="12">
        <f t="shared" si="20"/>
        <v>60.00000000011596</v>
      </c>
      <c r="AG24" s="47">
        <v>60.14</v>
      </c>
      <c r="AH24" s="12">
        <f t="shared" si="21"/>
        <v>0</v>
      </c>
      <c r="AI24" s="47">
        <v>28.13</v>
      </c>
      <c r="AJ24" s="12">
        <f t="shared" si="22"/>
        <v>59.99999999998806</v>
      </c>
      <c r="AK24" s="58">
        <f t="shared" si="14"/>
        <v>915.9999999997979</v>
      </c>
      <c r="AL24" s="11"/>
      <c r="AM24" s="12">
        <f t="shared" si="15"/>
        <v>0</v>
      </c>
      <c r="AN24" s="11"/>
      <c r="AO24" s="12">
        <f t="shared" si="16"/>
        <v>0</v>
      </c>
      <c r="AP24" s="11"/>
      <c r="AQ24" s="12">
        <f t="shared" si="17"/>
        <v>0</v>
      </c>
      <c r="AR24" s="11"/>
      <c r="AS24" s="12">
        <f t="shared" si="18"/>
        <v>0</v>
      </c>
      <c r="AT24" s="12"/>
      <c r="AU24" s="10">
        <f t="shared" si="19"/>
        <v>1472.0000000000937</v>
      </c>
    </row>
    <row r="25" spans="1:47" ht="14.25" thickBot="1" thickTop="1">
      <c r="A25" s="5" t="s">
        <v>22</v>
      </c>
      <c r="B25" s="31">
        <v>171.707</v>
      </c>
      <c r="C25" s="12">
        <f t="shared" si="0"/>
        <v>59.99999999994543</v>
      </c>
      <c r="D25" s="47">
        <v>158.52</v>
      </c>
      <c r="E25" s="12">
        <f t="shared" si="1"/>
        <v>42.00000000003001</v>
      </c>
      <c r="F25" s="31">
        <v>57.795</v>
      </c>
      <c r="G25" s="12">
        <f t="shared" si="2"/>
        <v>0</v>
      </c>
      <c r="H25" s="30">
        <v>543.44</v>
      </c>
      <c r="I25" s="12">
        <f t="shared" si="3"/>
        <v>240.00000000012278</v>
      </c>
      <c r="J25" s="30">
        <v>240.735</v>
      </c>
      <c r="K25" s="12">
        <f t="shared" si="4"/>
        <v>114.00000000003274</v>
      </c>
      <c r="L25" s="30">
        <v>188.55</v>
      </c>
      <c r="M25" s="12">
        <f t="shared" si="5"/>
        <v>0</v>
      </c>
      <c r="N25" s="30">
        <v>412.1</v>
      </c>
      <c r="O25" s="12">
        <f t="shared" si="6"/>
        <v>0</v>
      </c>
      <c r="P25" s="30">
        <v>112.41</v>
      </c>
      <c r="Q25" s="12">
        <f t="shared" si="7"/>
        <v>0</v>
      </c>
      <c r="R25" s="58">
        <f t="shared" si="8"/>
        <v>456.00000000013097</v>
      </c>
      <c r="S25" s="47">
        <v>418.205</v>
      </c>
      <c r="T25" s="12">
        <f t="shared" si="9"/>
        <v>330.0000000000409</v>
      </c>
      <c r="U25" s="30">
        <v>856.35</v>
      </c>
      <c r="V25" s="12">
        <f t="shared" si="10"/>
        <v>0</v>
      </c>
      <c r="W25" s="30">
        <v>15.373</v>
      </c>
      <c r="X25" s="12">
        <f t="shared" si="11"/>
        <v>43.99999999999693</v>
      </c>
      <c r="Y25" s="47">
        <v>964.476</v>
      </c>
      <c r="Z25" s="12">
        <f t="shared" si="12"/>
        <v>327.99999999997453</v>
      </c>
      <c r="AA25" s="34">
        <v>44.923</v>
      </c>
      <c r="AB25" s="12">
        <f t="shared" si="23"/>
        <v>16.000000000005343</v>
      </c>
      <c r="AC25" s="47">
        <v>485.48</v>
      </c>
      <c r="AD25" s="12">
        <f t="shared" si="13"/>
        <v>177.00000000007776</v>
      </c>
      <c r="AE25" s="47">
        <v>235.12</v>
      </c>
      <c r="AF25" s="12">
        <f t="shared" si="20"/>
        <v>59.99999999994543</v>
      </c>
      <c r="AG25" s="47">
        <v>60.14</v>
      </c>
      <c r="AH25" s="12">
        <f t="shared" si="21"/>
        <v>0</v>
      </c>
      <c r="AI25" s="47">
        <v>28.13</v>
      </c>
      <c r="AJ25" s="12">
        <f t="shared" si="22"/>
        <v>0</v>
      </c>
      <c r="AK25" s="58">
        <f t="shared" si="14"/>
        <v>895.0000000000955</v>
      </c>
      <c r="AL25" s="11"/>
      <c r="AM25" s="12">
        <f t="shared" si="15"/>
        <v>0</v>
      </c>
      <c r="AN25" s="11"/>
      <c r="AO25" s="12">
        <f t="shared" si="16"/>
        <v>0</v>
      </c>
      <c r="AP25" s="11"/>
      <c r="AQ25" s="12">
        <f t="shared" si="17"/>
        <v>0</v>
      </c>
      <c r="AR25" s="11"/>
      <c r="AS25" s="12">
        <f t="shared" si="18"/>
        <v>0</v>
      </c>
      <c r="AT25" s="12"/>
      <c r="AU25" s="10">
        <f t="shared" si="19"/>
        <v>1411.000000000172</v>
      </c>
    </row>
    <row r="26" spans="1:47" ht="14.25" thickBot="1" thickTop="1">
      <c r="A26" s="5" t="s">
        <v>23</v>
      </c>
      <c r="B26" s="31">
        <v>171.724</v>
      </c>
      <c r="C26" s="12">
        <f t="shared" si="0"/>
        <v>50.99999999998772</v>
      </c>
      <c r="D26" s="47">
        <v>158.541</v>
      </c>
      <c r="E26" s="12">
        <f t="shared" si="1"/>
        <v>41.99999999997317</v>
      </c>
      <c r="F26" s="31">
        <v>57.796</v>
      </c>
      <c r="G26" s="12">
        <f t="shared" si="2"/>
        <v>2.9999999999930083</v>
      </c>
      <c r="H26" s="30">
        <v>543.48</v>
      </c>
      <c r="I26" s="12">
        <f t="shared" si="3"/>
        <v>119.99999999989086</v>
      </c>
      <c r="J26" s="30">
        <v>240.756</v>
      </c>
      <c r="K26" s="12">
        <f t="shared" si="4"/>
        <v>125.99999999991951</v>
      </c>
      <c r="L26" s="30">
        <v>188.55</v>
      </c>
      <c r="M26" s="12">
        <f t="shared" si="5"/>
        <v>0</v>
      </c>
      <c r="N26" s="30">
        <v>412.11</v>
      </c>
      <c r="O26" s="12">
        <f t="shared" si="6"/>
        <v>59.99999999994543</v>
      </c>
      <c r="P26" s="30">
        <v>112.41</v>
      </c>
      <c r="Q26" s="12">
        <f t="shared" si="7"/>
        <v>0</v>
      </c>
      <c r="R26" s="58">
        <f t="shared" si="8"/>
        <v>401.9999999997097</v>
      </c>
      <c r="S26" s="47">
        <v>418.257</v>
      </c>
      <c r="T26" s="12">
        <f t="shared" si="9"/>
        <v>312.0000000001255</v>
      </c>
      <c r="U26" s="30">
        <v>856.35</v>
      </c>
      <c r="V26" s="12">
        <f t="shared" si="10"/>
        <v>0</v>
      </c>
      <c r="W26" s="30">
        <v>15.385</v>
      </c>
      <c r="X26" s="12">
        <f t="shared" si="11"/>
        <v>48.00000000000182</v>
      </c>
      <c r="Y26" s="47">
        <v>964.632</v>
      </c>
      <c r="Z26" s="12">
        <f t="shared" si="12"/>
        <v>311.99999999989814</v>
      </c>
      <c r="AA26" s="34">
        <v>44.931</v>
      </c>
      <c r="AB26" s="12">
        <f t="shared" si="23"/>
        <v>15.999999999991132</v>
      </c>
      <c r="AC26" s="47">
        <v>485.535</v>
      </c>
      <c r="AD26" s="12">
        <f t="shared" si="13"/>
        <v>165.00000000002046</v>
      </c>
      <c r="AE26" s="47">
        <v>235.13</v>
      </c>
      <c r="AF26" s="12">
        <f t="shared" si="20"/>
        <v>59.99999999994543</v>
      </c>
      <c r="AG26" s="47">
        <v>60.15</v>
      </c>
      <c r="AH26" s="12">
        <f t="shared" si="21"/>
        <v>59.99999999998806</v>
      </c>
      <c r="AI26" s="47">
        <v>28.13</v>
      </c>
      <c r="AJ26" s="12">
        <f t="shared" si="22"/>
        <v>0</v>
      </c>
      <c r="AK26" s="58">
        <f t="shared" si="14"/>
        <v>853.0000000000371</v>
      </c>
      <c r="AL26" s="11"/>
      <c r="AM26" s="12">
        <f t="shared" si="15"/>
        <v>0</v>
      </c>
      <c r="AN26" s="11"/>
      <c r="AO26" s="12">
        <f t="shared" si="16"/>
        <v>0</v>
      </c>
      <c r="AP26" s="11"/>
      <c r="AQ26" s="12">
        <f t="shared" si="17"/>
        <v>0</v>
      </c>
      <c r="AR26" s="11"/>
      <c r="AS26" s="12">
        <f t="shared" si="18"/>
        <v>0</v>
      </c>
      <c r="AT26" s="12"/>
      <c r="AU26" s="10">
        <f t="shared" si="19"/>
        <v>1374.9999999996803</v>
      </c>
    </row>
    <row r="27" spans="1:47" ht="14.25" thickBot="1" thickTop="1">
      <c r="A27" s="5" t="s">
        <v>24</v>
      </c>
      <c r="B27" s="31">
        <v>171.741</v>
      </c>
      <c r="C27" s="12">
        <f t="shared" si="0"/>
        <v>51.00000000007299</v>
      </c>
      <c r="D27" s="47">
        <v>158.563</v>
      </c>
      <c r="E27" s="12">
        <f t="shared" si="1"/>
        <v>43.99999999998272</v>
      </c>
      <c r="F27" s="31">
        <v>57.797</v>
      </c>
      <c r="G27" s="12">
        <f t="shared" si="2"/>
        <v>2.9999999999930083</v>
      </c>
      <c r="H27" s="30">
        <v>543.51</v>
      </c>
      <c r="I27" s="12">
        <f t="shared" si="3"/>
        <v>89.99999999991815</v>
      </c>
      <c r="J27" s="30">
        <v>240.773</v>
      </c>
      <c r="K27" s="12">
        <f t="shared" si="4"/>
        <v>101.99999999997544</v>
      </c>
      <c r="L27" s="30">
        <v>188.55</v>
      </c>
      <c r="M27" s="12">
        <f t="shared" si="5"/>
        <v>0</v>
      </c>
      <c r="N27" s="30">
        <v>412.11</v>
      </c>
      <c r="O27" s="12">
        <f t="shared" si="6"/>
        <v>0</v>
      </c>
      <c r="P27" s="30">
        <v>112.41</v>
      </c>
      <c r="Q27" s="12">
        <f t="shared" si="7"/>
        <v>0</v>
      </c>
      <c r="R27" s="58">
        <f t="shared" si="8"/>
        <v>289.9999999999423</v>
      </c>
      <c r="S27" s="47">
        <v>418.302</v>
      </c>
      <c r="T27" s="12">
        <f t="shared" si="9"/>
        <v>270.0000000000955</v>
      </c>
      <c r="U27" s="30">
        <v>856.35</v>
      </c>
      <c r="V27" s="12">
        <f t="shared" si="10"/>
        <v>0</v>
      </c>
      <c r="W27" s="30">
        <v>15.396</v>
      </c>
      <c r="X27" s="12">
        <f t="shared" si="11"/>
        <v>44.000000000004036</v>
      </c>
      <c r="Y27" s="47">
        <v>964.777</v>
      </c>
      <c r="Z27" s="12">
        <f t="shared" si="12"/>
        <v>290.000000000191</v>
      </c>
      <c r="AA27" s="34">
        <v>44.938</v>
      </c>
      <c r="AB27" s="12">
        <f t="shared" si="23"/>
        <v>14.000000000010004</v>
      </c>
      <c r="AC27" s="47">
        <v>485.589</v>
      </c>
      <c r="AD27" s="12">
        <f t="shared" si="13"/>
        <v>161.99999999992087</v>
      </c>
      <c r="AE27" s="47">
        <v>235.13</v>
      </c>
      <c r="AF27" s="12">
        <f t="shared" si="20"/>
        <v>0</v>
      </c>
      <c r="AG27" s="47">
        <v>60.15</v>
      </c>
      <c r="AH27" s="12">
        <f t="shared" si="21"/>
        <v>0</v>
      </c>
      <c r="AI27" s="47">
        <v>28.14</v>
      </c>
      <c r="AJ27" s="12">
        <f t="shared" si="22"/>
        <v>60.00000000000938</v>
      </c>
      <c r="AK27" s="58">
        <f t="shared" si="14"/>
        <v>780.0000000002215</v>
      </c>
      <c r="AL27" s="11"/>
      <c r="AM27" s="12">
        <f t="shared" si="15"/>
        <v>0</v>
      </c>
      <c r="AN27" s="11"/>
      <c r="AO27" s="12">
        <f t="shared" si="16"/>
        <v>0</v>
      </c>
      <c r="AP27" s="11"/>
      <c r="AQ27" s="12">
        <f t="shared" si="17"/>
        <v>0</v>
      </c>
      <c r="AR27" s="11"/>
      <c r="AS27" s="12">
        <f t="shared" si="18"/>
        <v>0</v>
      </c>
      <c r="AT27" s="12"/>
      <c r="AU27" s="10">
        <f t="shared" si="19"/>
        <v>1070.0000000001637</v>
      </c>
    </row>
    <row r="28" spans="1:47" ht="14.25" thickBot="1" thickTop="1">
      <c r="A28" s="5" t="s">
        <v>25</v>
      </c>
      <c r="B28" s="31">
        <v>171.768</v>
      </c>
      <c r="C28" s="12">
        <f t="shared" si="0"/>
        <v>80.99999999996044</v>
      </c>
      <c r="D28" s="47">
        <v>158.598</v>
      </c>
      <c r="E28" s="12">
        <f t="shared" si="1"/>
        <v>70.00000000005002</v>
      </c>
      <c r="F28" s="31">
        <v>57.798</v>
      </c>
      <c r="G28" s="12">
        <f t="shared" si="2"/>
        <v>3.0000000000143245</v>
      </c>
      <c r="H28" s="30">
        <v>543.56</v>
      </c>
      <c r="I28" s="12">
        <f t="shared" si="3"/>
        <v>149.99999999986358</v>
      </c>
      <c r="J28" s="30">
        <v>240.796</v>
      </c>
      <c r="K28" s="12">
        <f t="shared" si="4"/>
        <v>137.9999999999768</v>
      </c>
      <c r="L28" s="30">
        <v>188.55</v>
      </c>
      <c r="M28" s="12">
        <f t="shared" si="5"/>
        <v>0</v>
      </c>
      <c r="N28" s="30">
        <v>412.11</v>
      </c>
      <c r="O28" s="12">
        <f t="shared" si="6"/>
        <v>0</v>
      </c>
      <c r="P28" s="30">
        <v>112.41</v>
      </c>
      <c r="Q28" s="12">
        <f t="shared" si="7"/>
        <v>0</v>
      </c>
      <c r="R28" s="58">
        <f t="shared" si="8"/>
        <v>441.99999999986517</v>
      </c>
      <c r="S28" s="47">
        <v>418.368</v>
      </c>
      <c r="T28" s="12">
        <f t="shared" si="9"/>
        <v>395.9999999998445</v>
      </c>
      <c r="U28" s="30">
        <v>856.35</v>
      </c>
      <c r="V28" s="12">
        <f t="shared" si="10"/>
        <v>0</v>
      </c>
      <c r="W28" s="30">
        <v>15.414</v>
      </c>
      <c r="X28" s="12">
        <f t="shared" si="11"/>
        <v>71.99999999999562</v>
      </c>
      <c r="Y28" s="47">
        <v>965.008</v>
      </c>
      <c r="Z28" s="12">
        <f t="shared" si="12"/>
        <v>461.9999999999891</v>
      </c>
      <c r="AA28" s="34">
        <v>44.948</v>
      </c>
      <c r="AB28" s="12">
        <f t="shared" si="23"/>
        <v>19.99999999999602</v>
      </c>
      <c r="AC28" s="47">
        <v>485.674</v>
      </c>
      <c r="AD28" s="12">
        <f t="shared" si="13"/>
        <v>254.9999999999386</v>
      </c>
      <c r="AE28" s="47">
        <v>235.14</v>
      </c>
      <c r="AF28" s="12">
        <f t="shared" si="20"/>
        <v>59.99999999994543</v>
      </c>
      <c r="AG28" s="47">
        <v>60.15</v>
      </c>
      <c r="AH28" s="12">
        <f t="shared" si="21"/>
        <v>0</v>
      </c>
      <c r="AI28" s="47">
        <v>28.14</v>
      </c>
      <c r="AJ28" s="12">
        <f t="shared" si="22"/>
        <v>0</v>
      </c>
      <c r="AK28" s="58">
        <f t="shared" si="14"/>
        <v>1204.999999999764</v>
      </c>
      <c r="AL28" s="11"/>
      <c r="AM28" s="12">
        <f t="shared" si="15"/>
        <v>0</v>
      </c>
      <c r="AN28" s="11"/>
      <c r="AO28" s="12">
        <f t="shared" si="16"/>
        <v>0</v>
      </c>
      <c r="AP28" s="11"/>
      <c r="AQ28" s="12">
        <f t="shared" si="17"/>
        <v>0</v>
      </c>
      <c r="AR28" s="11"/>
      <c r="AS28" s="12">
        <f t="shared" si="18"/>
        <v>0</v>
      </c>
      <c r="AT28" s="12"/>
      <c r="AU28" s="10">
        <f t="shared" si="19"/>
        <v>1706.9999999995744</v>
      </c>
    </row>
    <row r="29" spans="1:47" ht="14.25" thickBot="1" thickTop="1">
      <c r="A29" s="5" t="s">
        <v>26</v>
      </c>
      <c r="B29" s="31">
        <v>171.786</v>
      </c>
      <c r="C29" s="12">
        <f t="shared" si="0"/>
        <v>54.000000000002046</v>
      </c>
      <c r="D29" s="47">
        <v>158.623</v>
      </c>
      <c r="E29" s="12">
        <f t="shared" si="1"/>
        <v>49.999999999954525</v>
      </c>
      <c r="F29" s="31">
        <v>57.799</v>
      </c>
      <c r="G29" s="12">
        <f t="shared" si="2"/>
        <v>2.9999999999930083</v>
      </c>
      <c r="H29" s="30">
        <v>543.59</v>
      </c>
      <c r="I29" s="12">
        <f t="shared" si="3"/>
        <v>90.0000000002592</v>
      </c>
      <c r="J29" s="30">
        <v>240.809</v>
      </c>
      <c r="K29" s="12">
        <f t="shared" si="4"/>
        <v>78.00000000003138</v>
      </c>
      <c r="L29" s="30">
        <v>188.55</v>
      </c>
      <c r="M29" s="12">
        <f t="shared" si="5"/>
        <v>0</v>
      </c>
      <c r="N29" s="30">
        <v>412.12</v>
      </c>
      <c r="O29" s="12">
        <f t="shared" si="6"/>
        <v>59.99999999994543</v>
      </c>
      <c r="P29" s="30">
        <v>112.41</v>
      </c>
      <c r="Q29" s="12">
        <f t="shared" si="7"/>
        <v>0</v>
      </c>
      <c r="R29" s="58">
        <f t="shared" si="8"/>
        <v>335.0000000001856</v>
      </c>
      <c r="S29" s="47">
        <v>418.411</v>
      </c>
      <c r="T29" s="12">
        <f t="shared" si="9"/>
        <v>258.0000000000382</v>
      </c>
      <c r="U29" s="30">
        <v>856.35</v>
      </c>
      <c r="V29" s="12">
        <f t="shared" si="10"/>
        <v>0</v>
      </c>
      <c r="W29" s="30">
        <v>15.427</v>
      </c>
      <c r="X29" s="12">
        <f t="shared" si="11"/>
        <v>51.9999999999996</v>
      </c>
      <c r="Y29" s="47">
        <v>965.158</v>
      </c>
      <c r="Z29" s="12">
        <f t="shared" si="12"/>
        <v>299.9999999999545</v>
      </c>
      <c r="AA29" s="34">
        <v>44.952</v>
      </c>
      <c r="AB29" s="12">
        <f t="shared" si="23"/>
        <v>7.999999999995566</v>
      </c>
      <c r="AC29" s="47">
        <v>485.73</v>
      </c>
      <c r="AD29" s="12">
        <f t="shared" si="13"/>
        <v>168.00000000012005</v>
      </c>
      <c r="AE29" s="47">
        <v>235.15</v>
      </c>
      <c r="AF29" s="12">
        <f t="shared" si="20"/>
        <v>60.00000000011596</v>
      </c>
      <c r="AG29" s="47">
        <v>60.15</v>
      </c>
      <c r="AH29" s="12">
        <f t="shared" si="21"/>
        <v>0</v>
      </c>
      <c r="AI29" s="47">
        <v>28.15</v>
      </c>
      <c r="AJ29" s="12">
        <f t="shared" si="22"/>
        <v>59.99999999998806</v>
      </c>
      <c r="AK29" s="58">
        <f t="shared" si="14"/>
        <v>786.0000000001079</v>
      </c>
      <c r="AL29" s="11"/>
      <c r="AM29" s="12">
        <f t="shared" si="15"/>
        <v>0</v>
      </c>
      <c r="AN29" s="11"/>
      <c r="AO29" s="12">
        <f t="shared" si="16"/>
        <v>0</v>
      </c>
      <c r="AP29" s="11"/>
      <c r="AQ29" s="12">
        <f t="shared" si="17"/>
        <v>0</v>
      </c>
      <c r="AR29" s="11"/>
      <c r="AS29" s="12">
        <f t="shared" si="18"/>
        <v>0</v>
      </c>
      <c r="AT29" s="12"/>
      <c r="AU29" s="10">
        <f t="shared" si="19"/>
        <v>1181.0000000004093</v>
      </c>
    </row>
    <row r="30" spans="1:47" ht="14.25" thickBot="1" thickTop="1">
      <c r="A30" s="5" t="s">
        <v>27</v>
      </c>
      <c r="B30" s="31">
        <v>171.803</v>
      </c>
      <c r="C30" s="12">
        <f t="shared" si="0"/>
        <v>50.99999999998772</v>
      </c>
      <c r="D30" s="47">
        <v>158.647</v>
      </c>
      <c r="E30" s="12">
        <f t="shared" si="1"/>
        <v>48.00000000000182</v>
      </c>
      <c r="F30" s="31">
        <v>57.8</v>
      </c>
      <c r="G30" s="12">
        <f t="shared" si="2"/>
        <v>2.9999999999930083</v>
      </c>
      <c r="H30" s="30">
        <v>543.63</v>
      </c>
      <c r="I30" s="12">
        <f t="shared" si="3"/>
        <v>119.99999999989086</v>
      </c>
      <c r="J30" s="30">
        <v>240.823</v>
      </c>
      <c r="K30" s="12">
        <f t="shared" si="4"/>
        <v>84.00000000006003</v>
      </c>
      <c r="L30" s="30">
        <v>188.55</v>
      </c>
      <c r="M30" s="12">
        <f t="shared" si="5"/>
        <v>0</v>
      </c>
      <c r="N30" s="30">
        <v>412.12</v>
      </c>
      <c r="O30" s="12">
        <f t="shared" si="6"/>
        <v>0</v>
      </c>
      <c r="P30" s="30">
        <v>112.41</v>
      </c>
      <c r="Q30" s="12">
        <f t="shared" si="7"/>
        <v>0</v>
      </c>
      <c r="R30" s="58">
        <f t="shared" si="8"/>
        <v>305.99999999993344</v>
      </c>
      <c r="S30" s="47">
        <v>418.456</v>
      </c>
      <c r="T30" s="12">
        <f t="shared" si="9"/>
        <v>270.0000000000955</v>
      </c>
      <c r="U30" s="30">
        <v>856.35</v>
      </c>
      <c r="V30" s="12">
        <f t="shared" si="10"/>
        <v>0</v>
      </c>
      <c r="W30" s="30">
        <v>15.442</v>
      </c>
      <c r="X30" s="12">
        <f t="shared" si="11"/>
        <v>60.000000000002274</v>
      </c>
      <c r="Y30" s="47">
        <v>965.323</v>
      </c>
      <c r="Z30" s="12">
        <f t="shared" si="12"/>
        <v>329.99999999992724</v>
      </c>
      <c r="AA30" s="34">
        <v>44.957</v>
      </c>
      <c r="AB30" s="12">
        <f t="shared" si="23"/>
        <v>10.000000000005116</v>
      </c>
      <c r="AC30" s="47">
        <v>485.793</v>
      </c>
      <c r="AD30" s="12">
        <f t="shared" si="13"/>
        <v>188.99999999996453</v>
      </c>
      <c r="AE30" s="47">
        <v>235.15</v>
      </c>
      <c r="AF30" s="12">
        <f t="shared" si="20"/>
        <v>0</v>
      </c>
      <c r="AG30" s="47">
        <v>60.15</v>
      </c>
      <c r="AH30" s="12">
        <f t="shared" si="21"/>
        <v>0</v>
      </c>
      <c r="AI30" s="47">
        <v>28.15</v>
      </c>
      <c r="AJ30" s="12">
        <f t="shared" si="22"/>
        <v>0</v>
      </c>
      <c r="AK30" s="58">
        <f t="shared" si="14"/>
        <v>858.9999999999947</v>
      </c>
      <c r="AL30" s="11"/>
      <c r="AM30" s="12">
        <f t="shared" si="15"/>
        <v>0</v>
      </c>
      <c r="AN30" s="11"/>
      <c r="AO30" s="12">
        <f t="shared" si="16"/>
        <v>0</v>
      </c>
      <c r="AP30" s="11"/>
      <c r="AQ30" s="12">
        <f t="shared" si="17"/>
        <v>0</v>
      </c>
      <c r="AR30" s="11"/>
      <c r="AS30" s="12">
        <f t="shared" si="18"/>
        <v>0</v>
      </c>
      <c r="AT30" s="12"/>
      <c r="AU30" s="10">
        <f t="shared" si="19"/>
        <v>1164.9999999999281</v>
      </c>
    </row>
    <row r="31" spans="1:47" ht="14.25" thickBot="1" thickTop="1">
      <c r="A31" s="5" t="s">
        <v>28</v>
      </c>
      <c r="B31" s="31">
        <v>171.819</v>
      </c>
      <c r="C31" s="29">
        <f>(B31-B30)*B$5</f>
        <v>47.9999999999734</v>
      </c>
      <c r="D31" s="50">
        <v>158.67</v>
      </c>
      <c r="E31" s="29">
        <f>(D31-D30)*D$5</f>
        <v>45.99999999999227</v>
      </c>
      <c r="F31" s="31">
        <v>57.801</v>
      </c>
      <c r="G31" s="29">
        <f>(F31-F30)*F$5</f>
        <v>3.0000000000143245</v>
      </c>
      <c r="H31" s="30">
        <v>543.67</v>
      </c>
      <c r="I31" s="29"/>
      <c r="J31" s="30">
        <v>240.837</v>
      </c>
      <c r="K31" s="29">
        <f>(J31-J30)*J$5</f>
        <v>83.9999999998895</v>
      </c>
      <c r="L31" s="30">
        <v>188.55</v>
      </c>
      <c r="M31" s="29">
        <f>(L31-L30)*L$5</f>
        <v>0</v>
      </c>
      <c r="N31" s="30">
        <v>412.12</v>
      </c>
      <c r="O31" s="29">
        <f>(N31-N30)*N$5</f>
        <v>0</v>
      </c>
      <c r="P31" s="30">
        <v>112.41</v>
      </c>
      <c r="Q31" s="29">
        <f>(P31-P30)*P$5</f>
        <v>0</v>
      </c>
      <c r="R31" s="58">
        <f t="shared" si="8"/>
        <v>180.9999999998695</v>
      </c>
      <c r="S31" s="47">
        <v>418.502</v>
      </c>
      <c r="T31" s="29">
        <f>(S31-S30)*S$5</f>
        <v>275.9999999999536</v>
      </c>
      <c r="U31" s="30">
        <v>856.35</v>
      </c>
      <c r="V31" s="29">
        <f>(U31-U30)*U$5</f>
        <v>0</v>
      </c>
      <c r="W31" s="30">
        <v>15.455</v>
      </c>
      <c r="X31" s="29">
        <f>(W31-W30)*W$5</f>
        <v>51.9999999999996</v>
      </c>
      <c r="Y31" s="50">
        <v>965.499</v>
      </c>
      <c r="Z31" s="29">
        <f>(Y31-Y30)*Y$5</f>
        <v>352.00000000008913</v>
      </c>
      <c r="AA31" s="37">
        <v>44.963</v>
      </c>
      <c r="AB31" s="29">
        <f>(AA31-AA30)*AA$5</f>
        <v>12.000000000000455</v>
      </c>
      <c r="AC31" s="50">
        <v>485.859</v>
      </c>
      <c r="AD31" s="29">
        <f>(AC31-AC30)*AC$5</f>
        <v>197.99999999992224</v>
      </c>
      <c r="AE31" s="47">
        <v>235.16</v>
      </c>
      <c r="AF31" s="29">
        <f>(AE31-AE30)*AE$5</f>
        <v>59.99999999994543</v>
      </c>
      <c r="AG31" s="50">
        <v>60.15</v>
      </c>
      <c r="AH31" s="29">
        <f>(AG31-AG30)*AG$5</f>
        <v>0</v>
      </c>
      <c r="AI31" s="50">
        <v>28.16</v>
      </c>
      <c r="AJ31" s="29">
        <f>(AI31-AI30)*AI$5</f>
        <v>60.00000000000938</v>
      </c>
      <c r="AK31" s="58">
        <f t="shared" si="14"/>
        <v>889.999999999965</v>
      </c>
      <c r="AL31" s="28"/>
      <c r="AM31" s="29">
        <f>(AL31-AL30)*AL$5</f>
        <v>0</v>
      </c>
      <c r="AN31" s="28"/>
      <c r="AO31" s="29">
        <f>(AN31-AN30)*AN$5</f>
        <v>0</v>
      </c>
      <c r="AP31" s="28"/>
      <c r="AQ31" s="29">
        <f>(AP31-AP30)*AP$5</f>
        <v>0</v>
      </c>
      <c r="AR31" s="28"/>
      <c r="AS31" s="29">
        <f>(AR31-AR30)*AR$5</f>
        <v>0</v>
      </c>
      <c r="AT31" s="29"/>
      <c r="AU31" s="10">
        <f t="shared" si="19"/>
        <v>1130.99999999978</v>
      </c>
    </row>
    <row r="32" spans="1:47" ht="14.25" thickBot="1" thickTop="1">
      <c r="A32" s="5" t="s">
        <v>40</v>
      </c>
      <c r="B32" s="31">
        <v>171.831</v>
      </c>
      <c r="C32" s="15">
        <f>(B32-B30)*B$5</f>
        <v>83.99999999997476</v>
      </c>
      <c r="D32" s="52">
        <v>158.685</v>
      </c>
      <c r="E32" s="15">
        <f>(D32-D30)*D$5</f>
        <v>76.00000000002183</v>
      </c>
      <c r="F32" s="31">
        <v>57.802</v>
      </c>
      <c r="G32" s="15">
        <f>(F32-F31)*F$5</f>
        <v>2.9999999999930083</v>
      </c>
      <c r="H32" s="30">
        <v>543.69</v>
      </c>
      <c r="I32" s="15">
        <f>(H32-H30)*H$5</f>
        <v>180.00000000017735</v>
      </c>
      <c r="J32" s="30">
        <v>240.848</v>
      </c>
      <c r="K32" s="15">
        <f>(J32-J30)*J$5</f>
        <v>150.0000000000341</v>
      </c>
      <c r="L32" s="30">
        <v>188.55</v>
      </c>
      <c r="M32" s="15">
        <f>(L32-L30)*L$5</f>
        <v>0</v>
      </c>
      <c r="N32" s="30">
        <v>412.12</v>
      </c>
      <c r="O32" s="15">
        <f>(N32-N30)*N$5</f>
        <v>0</v>
      </c>
      <c r="P32" s="30">
        <v>112.41</v>
      </c>
      <c r="Q32" s="15">
        <f>(P32-P30)*P$5</f>
        <v>0</v>
      </c>
      <c r="R32" s="71">
        <f t="shared" si="8"/>
        <v>493.00000000020106</v>
      </c>
      <c r="S32" s="47">
        <v>418.536</v>
      </c>
      <c r="T32" s="15">
        <f>(S32-S31)*S$5</f>
        <v>203.9999999999509</v>
      </c>
      <c r="U32" s="30">
        <v>856.35</v>
      </c>
      <c r="V32" s="15">
        <f>(U32-U31)*U$5</f>
        <v>0</v>
      </c>
      <c r="W32" s="30">
        <v>15.468</v>
      </c>
      <c r="X32" s="15">
        <f>(W32-W31)*W$5</f>
        <v>51.9999999999996</v>
      </c>
      <c r="Y32" s="52">
        <v>965.615</v>
      </c>
      <c r="Z32" s="15">
        <f>(Y32-Y31)*Y$5</f>
        <v>231.9999999999709</v>
      </c>
      <c r="AA32" s="39">
        <v>44.966</v>
      </c>
      <c r="AB32" s="15">
        <f>(AA32-AA31)*AA$5</f>
        <v>6.000000000000227</v>
      </c>
      <c r="AC32" s="52">
        <v>485.904</v>
      </c>
      <c r="AD32" s="15">
        <f>(AC32-AC31)*AC$5</f>
        <v>135.00000000004775</v>
      </c>
      <c r="AE32" s="47">
        <v>235.16</v>
      </c>
      <c r="AF32" s="15">
        <f>(AE32-AE31)*AE$5</f>
        <v>0</v>
      </c>
      <c r="AG32" s="52">
        <v>60.15</v>
      </c>
      <c r="AH32" s="15">
        <f>(AG32-AG31)*AG$5</f>
        <v>0</v>
      </c>
      <c r="AI32" s="52">
        <v>28.16</v>
      </c>
      <c r="AJ32" s="15">
        <f>(AI32-AI31)*AI$5</f>
        <v>0</v>
      </c>
      <c r="AK32" s="71">
        <f t="shared" si="14"/>
        <v>628.9999999999693</v>
      </c>
      <c r="AL32" s="14"/>
      <c r="AM32" s="15">
        <f>(AL32-AL31)*AL$5</f>
        <v>0</v>
      </c>
      <c r="AN32" s="14"/>
      <c r="AO32" s="15">
        <f>(AN32-AN31)*AN$5</f>
        <v>0</v>
      </c>
      <c r="AP32" s="14"/>
      <c r="AQ32" s="15">
        <f>(AP32-AP31)*AP$5</f>
        <v>0</v>
      </c>
      <c r="AR32" s="14"/>
      <c r="AS32" s="15">
        <f>(AR32-AR31)*AR$5</f>
        <v>0</v>
      </c>
      <c r="AT32" s="63"/>
      <c r="AU32" s="10">
        <f t="shared" si="19"/>
        <v>1122.0000000001703</v>
      </c>
    </row>
    <row r="33" spans="2:47" ht="14.25" thickBot="1" thickTop="1">
      <c r="B33" s="16"/>
      <c r="C33" s="17">
        <f>SUM(C8:C32)</f>
        <v>1463.9999999999134</v>
      </c>
      <c r="D33" s="54"/>
      <c r="E33" s="17">
        <f>SUM(E8:E32)</f>
        <v>1233.9999999999804</v>
      </c>
      <c r="F33" s="16"/>
      <c r="G33" s="17">
        <f>SUM(G8:G32)</f>
        <v>38.99999999999437</v>
      </c>
      <c r="H33" s="16"/>
      <c r="I33" s="17">
        <f>SUM(I8:I32)</f>
        <v>4020.0000000000955</v>
      </c>
      <c r="J33" s="16"/>
      <c r="K33" s="17">
        <f>SUM(K8:K32)</f>
        <v>2639.9999999999864</v>
      </c>
      <c r="L33" s="16"/>
      <c r="M33" s="17">
        <f>SUM(M8:M32)</f>
        <v>0</v>
      </c>
      <c r="N33" s="16"/>
      <c r="O33" s="17">
        <f>SUM(O8:O32)</f>
        <v>360.00000000001364</v>
      </c>
      <c r="P33" s="16"/>
      <c r="Q33" s="17">
        <f>SUM(Q8:Q32)</f>
        <v>0</v>
      </c>
      <c r="R33" s="17">
        <f>SUM(R8:R32)</f>
        <v>9756.999999999984</v>
      </c>
      <c r="S33" s="54"/>
      <c r="T33" s="17">
        <f>SUM(T8:T32)</f>
        <v>6702.000000000112</v>
      </c>
      <c r="U33" s="16"/>
      <c r="V33" s="17">
        <f>SUM(V8:V32)</f>
        <v>0</v>
      </c>
      <c r="W33" s="16"/>
      <c r="X33" s="17">
        <f>SUM(X8:X32)</f>
        <v>871.9999999999998</v>
      </c>
      <c r="Y33" s="16"/>
      <c r="Z33" s="17">
        <f>SUM(Z8:Z32)</f>
        <v>7827.9999999999745</v>
      </c>
      <c r="AA33" s="16"/>
      <c r="AB33" s="17">
        <f>SUM(AB8:AB32)</f>
        <v>466.0000000000082</v>
      </c>
      <c r="AC33" s="16"/>
      <c r="AD33" s="17">
        <f>SUM(AD8:AD32)</f>
        <v>4298.999999999978</v>
      </c>
      <c r="AE33" s="16"/>
      <c r="AF33" s="17">
        <f>SUM(AF8:AF32)</f>
        <v>779.9999999999727</v>
      </c>
      <c r="AG33" s="16"/>
      <c r="AH33" s="17">
        <f>SUM(AH8:AH32)</f>
        <v>59.99999999998806</v>
      </c>
      <c r="AI33" s="16"/>
      <c r="AJ33" s="17">
        <f>SUM(AJ8:AJ32)</f>
        <v>720.0000000000059</v>
      </c>
      <c r="AK33" s="17">
        <f>SUM(AK8:AK32)</f>
        <v>20167.000000000073</v>
      </c>
      <c r="AL33" s="16"/>
      <c r="AM33" s="17">
        <f>SUM(AM8:AM32)</f>
        <v>0</v>
      </c>
      <c r="AN33" s="16"/>
      <c r="AO33" s="17">
        <f>SUM(AO8:AO32)</f>
        <v>0</v>
      </c>
      <c r="AP33" s="16"/>
      <c r="AQ33" s="17">
        <f>SUM(AQ8:AQ32)</f>
        <v>0</v>
      </c>
      <c r="AR33" s="16"/>
      <c r="AS33" s="18">
        <f>SUM(AS8:AS32)</f>
        <v>0</v>
      </c>
      <c r="AT33" s="59"/>
      <c r="AU33" s="19">
        <f>SUM(C33+E33+G33+I33+K33+T33+V33+X33+Z33+AB33+AD33+AM33+AO33+AQ33+AS33+M33+O33+AF33++AH33)</f>
        <v>30764.00000000002</v>
      </c>
    </row>
  </sheetData>
  <sheetProtection formatCells="0" formatColumns="0" formatRows="0"/>
  <mergeCells count="46">
    <mergeCell ref="A1:I1"/>
    <mergeCell ref="A2:I2"/>
    <mergeCell ref="F5:G5"/>
    <mergeCell ref="S6:T6"/>
    <mergeCell ref="N6:O6"/>
    <mergeCell ref="B5:C5"/>
    <mergeCell ref="J6:K6"/>
    <mergeCell ref="S5:T5"/>
    <mergeCell ref="L6:M6"/>
    <mergeCell ref="L5:M5"/>
    <mergeCell ref="B6:C6"/>
    <mergeCell ref="D5:E5"/>
    <mergeCell ref="D6:E6"/>
    <mergeCell ref="N5:O5"/>
    <mergeCell ref="Y5:Z5"/>
    <mergeCell ref="F6:G6"/>
    <mergeCell ref="R5:R6"/>
    <mergeCell ref="AR5:AS5"/>
    <mergeCell ref="AR6:AS6"/>
    <mergeCell ref="H5:I5"/>
    <mergeCell ref="H6:I6"/>
    <mergeCell ref="AN5:AO5"/>
    <mergeCell ref="AG5:AH5"/>
    <mergeCell ref="AG6:AH6"/>
    <mergeCell ref="J5:K5"/>
    <mergeCell ref="AP6:AQ6"/>
    <mergeCell ref="AL6:AM6"/>
    <mergeCell ref="AP5:AQ5"/>
    <mergeCell ref="AL5:AM5"/>
    <mergeCell ref="Y6:Z6"/>
    <mergeCell ref="U6:V6"/>
    <mergeCell ref="AK5:AK6"/>
    <mergeCell ref="AN6:AO6"/>
    <mergeCell ref="AA6:AB6"/>
    <mergeCell ref="U5:V5"/>
    <mergeCell ref="AE6:AF6"/>
    <mergeCell ref="AA5:AB5"/>
    <mergeCell ref="AI5:AJ5"/>
    <mergeCell ref="AI6:AJ6"/>
    <mergeCell ref="P5:Q5"/>
    <mergeCell ref="P6:Q6"/>
    <mergeCell ref="AC6:AD6"/>
    <mergeCell ref="W6:X6"/>
    <mergeCell ref="W5:X5"/>
    <mergeCell ref="AE5:AF5"/>
    <mergeCell ref="AC5:AD5"/>
  </mergeCells>
  <printOptions/>
  <pageMargins left="0.3937007874015748" right="0.3937007874015748" top="0.3937007874015748" bottom="0.5905511811023623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4"/>
  <sheetViews>
    <sheetView showZeros="0" defaultGridColor="0" zoomScalePageLayoutView="0" colorId="48" workbookViewId="0" topLeftCell="A1">
      <pane xSplit="1" ySplit="7" topLeftCell="T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32" sqref="T32"/>
    </sheetView>
  </sheetViews>
  <sheetFormatPr defaultColWidth="9.00390625" defaultRowHeight="12.75" outlineLevelCol="1"/>
  <cols>
    <col min="1" max="1" width="6.625" style="0" customWidth="1"/>
    <col min="2" max="2" width="9.75390625" style="0" customWidth="1"/>
    <col min="3" max="3" width="8.625" style="0" customWidth="1"/>
    <col min="4" max="4" width="9.25390625" style="0" customWidth="1"/>
    <col min="5" max="5" width="8.875" style="0" customWidth="1"/>
    <col min="6" max="6" width="9.25390625" style="0" customWidth="1"/>
    <col min="7" max="7" width="8.875" style="0" customWidth="1"/>
    <col min="8" max="8" width="9.375" style="0" customWidth="1"/>
    <col min="9" max="9" width="8.875" style="0" customWidth="1"/>
    <col min="10" max="10" width="10.25390625" style="0" customWidth="1"/>
    <col min="11" max="11" width="9.75390625" style="0" customWidth="1"/>
    <col min="12" max="12" width="8.375" style="0" customWidth="1"/>
    <col min="13" max="13" width="8.625" style="0" customWidth="1"/>
    <col min="14" max="14" width="8.125" style="0" customWidth="1"/>
    <col min="15" max="15" width="6.75390625" style="0" customWidth="1"/>
    <col min="16" max="16" width="7.75390625" style="0" customWidth="1"/>
    <col min="17" max="17" width="7.875" style="0" customWidth="1"/>
    <col min="18" max="18" width="9.75390625" style="0" customWidth="1"/>
    <col min="19" max="19" width="10.00390625" style="0" customWidth="1"/>
    <col min="20" max="20" width="9.125" style="0" customWidth="1"/>
    <col min="21" max="21" width="9.625" style="0" customWidth="1"/>
    <col min="22" max="23" width="9.00390625" style="0" customWidth="1"/>
    <col min="24" max="24" width="8.125" style="0" customWidth="1"/>
    <col min="25" max="25" width="9.00390625" style="0" customWidth="1"/>
    <col min="26" max="26" width="10.125" style="0" customWidth="1"/>
    <col min="27" max="27" width="8.375" style="0" customWidth="1"/>
    <col min="28" max="28" width="8.25390625" style="0" customWidth="1"/>
    <col min="29" max="29" width="9.25390625" style="0" customWidth="1"/>
    <col min="30" max="30" width="8.875" style="0" customWidth="1"/>
    <col min="31" max="31" width="8.25390625" style="0" customWidth="1"/>
    <col min="32" max="32" width="8.625" style="0" customWidth="1"/>
    <col min="33" max="34" width="8.00390625" style="0" customWidth="1"/>
    <col min="35" max="35" width="6.375" style="0" customWidth="1"/>
    <col min="36" max="36" width="8.75390625" style="0" customWidth="1"/>
    <col min="37" max="37" width="11.625" style="0" customWidth="1"/>
    <col min="38" max="38" width="12.625" style="0" hidden="1" customWidth="1" outlineLevel="1"/>
    <col min="39" max="39" width="13.375" style="0" hidden="1" customWidth="1" outlineLevel="1"/>
    <col min="40" max="40" width="12.625" style="0" hidden="1" customWidth="1" outlineLevel="1"/>
    <col min="41" max="41" width="13.375" style="0" hidden="1" customWidth="1" outlineLevel="1"/>
    <col min="42" max="42" width="12.625" style="0" hidden="1" customWidth="1" outlineLevel="1"/>
    <col min="43" max="43" width="13.375" style="0" hidden="1" customWidth="1" outlineLevel="1"/>
    <col min="44" max="44" width="12.625" style="0" hidden="1" customWidth="1" outlineLevel="1"/>
    <col min="45" max="45" width="13.375" style="0" hidden="1" customWidth="1" outlineLevel="1"/>
    <col min="46" max="46" width="10.25390625" style="0" customWidth="1" collapsed="1"/>
  </cols>
  <sheetData>
    <row r="1" spans="1:53" ht="13.5" customHeight="1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6"/>
      <c r="AV1" s="6"/>
      <c r="AW1" s="6"/>
      <c r="AX1" s="6"/>
      <c r="AY1" s="6"/>
      <c r="AZ1" s="6"/>
      <c r="BA1" s="6"/>
    </row>
    <row r="2" spans="1:53" ht="12" customHeight="1">
      <c r="A2" s="26"/>
      <c r="B2" s="23"/>
      <c r="C2" s="26" t="s">
        <v>45</v>
      </c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  <c r="O2" s="25"/>
      <c r="P2" s="25"/>
      <c r="Q2" s="25"/>
      <c r="R2" s="22"/>
      <c r="S2" s="25"/>
      <c r="T2" s="25"/>
      <c r="U2" s="25" t="s">
        <v>41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2"/>
      <c r="AL2" s="25"/>
      <c r="AM2" s="25"/>
      <c r="AN2" s="25"/>
      <c r="AO2" s="25"/>
      <c r="AP2" s="25"/>
      <c r="AQ2" s="25"/>
      <c r="AR2" s="25"/>
      <c r="AS2" s="25"/>
      <c r="AT2" s="25"/>
      <c r="AU2" s="6"/>
      <c r="AV2" s="6"/>
      <c r="AW2" s="6"/>
      <c r="AX2" s="6"/>
      <c r="AY2" s="6"/>
      <c r="AZ2" s="6"/>
      <c r="BA2" s="6"/>
    </row>
    <row r="3" spans="1:53" ht="14.25" customHeight="1">
      <c r="A3" s="24"/>
      <c r="B3" s="24"/>
      <c r="C3" s="24"/>
      <c r="D3" s="24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6"/>
      <c r="AV3" s="6"/>
      <c r="AW3" s="6"/>
      <c r="AX3" s="6"/>
      <c r="AY3" s="6"/>
      <c r="AZ3" s="6"/>
      <c r="BA3" s="6"/>
    </row>
    <row r="4" spans="18:37" ht="12.75" customHeight="1" hidden="1">
      <c r="R4" s="6"/>
      <c r="AK4" s="6"/>
    </row>
    <row r="5" spans="1:51" ht="39.75" customHeight="1">
      <c r="A5" s="2" t="s">
        <v>2</v>
      </c>
      <c r="B5" s="87">
        <v>3000</v>
      </c>
      <c r="C5" s="88"/>
      <c r="D5" s="87">
        <v>2000</v>
      </c>
      <c r="E5" s="88"/>
      <c r="F5" s="87">
        <v>3000</v>
      </c>
      <c r="G5" s="88"/>
      <c r="H5" s="87">
        <v>3000</v>
      </c>
      <c r="I5" s="88"/>
      <c r="J5" s="87">
        <v>6000</v>
      </c>
      <c r="K5" s="88"/>
      <c r="L5" s="98">
        <v>6000</v>
      </c>
      <c r="M5" s="99"/>
      <c r="N5" s="98">
        <v>6000</v>
      </c>
      <c r="O5" s="99"/>
      <c r="P5" s="98">
        <v>6000</v>
      </c>
      <c r="Q5" s="99"/>
      <c r="R5" s="93" t="s">
        <v>31</v>
      </c>
      <c r="S5" s="87">
        <v>6000</v>
      </c>
      <c r="T5" s="88"/>
      <c r="U5" s="87">
        <v>3000</v>
      </c>
      <c r="V5" s="88"/>
      <c r="W5" s="87">
        <v>4000</v>
      </c>
      <c r="X5" s="88"/>
      <c r="Y5" s="87">
        <v>2000</v>
      </c>
      <c r="Z5" s="88"/>
      <c r="AA5" s="87">
        <v>2000</v>
      </c>
      <c r="AB5" s="88"/>
      <c r="AC5" s="87">
        <v>3000</v>
      </c>
      <c r="AD5" s="88"/>
      <c r="AE5" s="98">
        <v>6000</v>
      </c>
      <c r="AF5" s="99"/>
      <c r="AG5" s="98">
        <v>6000</v>
      </c>
      <c r="AH5" s="99"/>
      <c r="AI5" s="98">
        <v>6000</v>
      </c>
      <c r="AJ5" s="99"/>
      <c r="AK5" s="93" t="s">
        <v>31</v>
      </c>
      <c r="AL5" s="87">
        <v>0</v>
      </c>
      <c r="AM5" s="88"/>
      <c r="AN5" s="87">
        <v>0</v>
      </c>
      <c r="AO5" s="88"/>
      <c r="AP5" s="87">
        <v>0</v>
      </c>
      <c r="AQ5" s="88"/>
      <c r="AR5" s="87">
        <v>0</v>
      </c>
      <c r="AS5" s="88"/>
      <c r="AT5" s="6"/>
      <c r="AU5" s="6"/>
      <c r="AV5" s="6"/>
      <c r="AW5" s="6"/>
      <c r="AX5" s="6"/>
      <c r="AY5" s="6"/>
    </row>
    <row r="6" spans="1:51" ht="31.5" customHeight="1" thickBot="1">
      <c r="A6" s="1" t="s">
        <v>1</v>
      </c>
      <c r="B6" s="89">
        <v>1</v>
      </c>
      <c r="C6" s="90"/>
      <c r="D6" s="89">
        <v>5</v>
      </c>
      <c r="E6" s="90"/>
      <c r="F6" s="89">
        <v>7</v>
      </c>
      <c r="G6" s="90"/>
      <c r="H6" s="89">
        <v>9</v>
      </c>
      <c r="I6" s="90"/>
      <c r="J6" s="89">
        <v>19</v>
      </c>
      <c r="K6" s="90"/>
      <c r="L6" s="100">
        <v>23</v>
      </c>
      <c r="M6" s="101"/>
      <c r="N6" s="100">
        <v>25</v>
      </c>
      <c r="O6" s="101"/>
      <c r="P6" s="100">
        <v>27</v>
      </c>
      <c r="Q6" s="101"/>
      <c r="R6" s="94"/>
      <c r="S6" s="89">
        <v>4</v>
      </c>
      <c r="T6" s="90"/>
      <c r="U6" s="89">
        <v>6</v>
      </c>
      <c r="V6" s="90"/>
      <c r="W6" s="89">
        <v>8</v>
      </c>
      <c r="X6" s="90"/>
      <c r="Y6" s="89">
        <v>14</v>
      </c>
      <c r="Z6" s="90"/>
      <c r="AA6" s="89">
        <v>16</v>
      </c>
      <c r="AB6" s="90"/>
      <c r="AC6" s="89">
        <v>18</v>
      </c>
      <c r="AD6" s="90"/>
      <c r="AE6" s="96">
        <v>20</v>
      </c>
      <c r="AF6" s="97"/>
      <c r="AG6" s="96">
        <v>22</v>
      </c>
      <c r="AH6" s="97"/>
      <c r="AI6" s="96">
        <v>24</v>
      </c>
      <c r="AJ6" s="97"/>
      <c r="AK6" s="94"/>
      <c r="AL6" s="89" t="s">
        <v>29</v>
      </c>
      <c r="AM6" s="90"/>
      <c r="AN6" s="89" t="s">
        <v>29</v>
      </c>
      <c r="AO6" s="90"/>
      <c r="AP6" s="89" t="s">
        <v>29</v>
      </c>
      <c r="AQ6" s="90"/>
      <c r="AR6" s="89" t="s">
        <v>29</v>
      </c>
      <c r="AS6" s="90"/>
      <c r="AT6" s="7" t="s">
        <v>31</v>
      </c>
      <c r="AU6" s="6"/>
      <c r="AV6" s="6"/>
      <c r="AW6" s="6"/>
      <c r="AX6" s="6"/>
      <c r="AY6" s="6"/>
    </row>
    <row r="7" spans="1:51" ht="69.7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/>
      <c r="G7" s="4" t="s">
        <v>4</v>
      </c>
      <c r="H7" s="3" t="s">
        <v>3</v>
      </c>
      <c r="I7" s="4" t="s">
        <v>4</v>
      </c>
      <c r="J7" s="3" t="s">
        <v>3</v>
      </c>
      <c r="K7" s="57" t="s">
        <v>4</v>
      </c>
      <c r="L7" s="3" t="s">
        <v>3</v>
      </c>
      <c r="M7" s="57" t="s">
        <v>4</v>
      </c>
      <c r="N7" s="3" t="s">
        <v>3</v>
      </c>
      <c r="O7" s="57" t="s">
        <v>4</v>
      </c>
      <c r="P7" s="3" t="s">
        <v>3</v>
      </c>
      <c r="Q7" s="76" t="s">
        <v>4</v>
      </c>
      <c r="R7" s="57" t="s">
        <v>4</v>
      </c>
      <c r="S7" s="3" t="s">
        <v>3</v>
      </c>
      <c r="T7" s="4" t="s">
        <v>4</v>
      </c>
      <c r="U7" s="3" t="s">
        <v>3</v>
      </c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57" t="s">
        <v>4</v>
      </c>
      <c r="AE7" s="3" t="s">
        <v>3</v>
      </c>
      <c r="AF7" s="4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4" t="s">
        <v>4</v>
      </c>
      <c r="AL7" s="3" t="s">
        <v>3</v>
      </c>
      <c r="AM7" s="4" t="s">
        <v>4</v>
      </c>
      <c r="AN7" s="3" t="s">
        <v>3</v>
      </c>
      <c r="AO7" s="4" t="s">
        <v>4</v>
      </c>
      <c r="AP7" s="3" t="s">
        <v>3</v>
      </c>
      <c r="AQ7" s="4" t="s">
        <v>4</v>
      </c>
      <c r="AR7" s="3" t="s">
        <v>3</v>
      </c>
      <c r="AS7" s="4" t="s">
        <v>4</v>
      </c>
      <c r="AT7" s="20">
        <f>SUM(AT8:AT32)</f>
        <v>122117.99999999972</v>
      </c>
      <c r="AU7" s="6"/>
      <c r="AV7" s="6"/>
      <c r="AW7" s="6"/>
      <c r="AX7" s="6"/>
      <c r="AY7" s="6"/>
    </row>
    <row r="8" spans="1:46" ht="13.5" thickTop="1">
      <c r="A8" s="5" t="s">
        <v>5</v>
      </c>
      <c r="B8" s="30">
        <v>488.501</v>
      </c>
      <c r="C8" s="9"/>
      <c r="D8" s="30">
        <v>132.59</v>
      </c>
      <c r="E8" s="9">
        <v>0</v>
      </c>
      <c r="F8" s="30">
        <v>181.007</v>
      </c>
      <c r="G8" s="9">
        <v>0</v>
      </c>
      <c r="H8" s="30">
        <v>1287.55</v>
      </c>
      <c r="I8" s="12"/>
      <c r="J8" s="30">
        <v>805.793</v>
      </c>
      <c r="K8" s="58">
        <v>0</v>
      </c>
      <c r="L8" s="8">
        <v>1096.86</v>
      </c>
      <c r="M8" s="70"/>
      <c r="N8" s="8">
        <v>402.25</v>
      </c>
      <c r="O8" s="70"/>
      <c r="P8" s="8">
        <v>316.66</v>
      </c>
      <c r="Q8" s="72"/>
      <c r="R8" s="75">
        <f>C8+E8+G8+I8+K8</f>
        <v>0</v>
      </c>
      <c r="S8" s="30">
        <v>1240.061</v>
      </c>
      <c r="T8" s="9">
        <v>0</v>
      </c>
      <c r="U8" s="30">
        <v>1752.62</v>
      </c>
      <c r="V8" s="9">
        <v>0</v>
      </c>
      <c r="W8" s="30">
        <v>53.895</v>
      </c>
      <c r="X8" s="9">
        <v>0</v>
      </c>
      <c r="Y8" s="30">
        <v>2454.058</v>
      </c>
      <c r="Z8" s="9">
        <v>0</v>
      </c>
      <c r="AA8" s="30">
        <v>265.976</v>
      </c>
      <c r="AB8" s="9">
        <v>0</v>
      </c>
      <c r="AC8" s="30">
        <v>1269.002</v>
      </c>
      <c r="AD8" s="58">
        <v>0</v>
      </c>
      <c r="AE8" s="8">
        <v>1290.22</v>
      </c>
      <c r="AF8" s="70"/>
      <c r="AG8" s="8">
        <v>479.86</v>
      </c>
      <c r="AH8" s="70"/>
      <c r="AI8" s="8">
        <v>93.99</v>
      </c>
      <c r="AJ8" s="72"/>
      <c r="AK8" s="75">
        <f>T8+V8+X8+Z8+AB8+AD8</f>
        <v>0</v>
      </c>
      <c r="AL8" s="8"/>
      <c r="AM8" s="9">
        <v>0</v>
      </c>
      <c r="AN8" s="8"/>
      <c r="AO8" s="9">
        <v>0</v>
      </c>
      <c r="AP8" s="8"/>
      <c r="AQ8" s="9">
        <v>0</v>
      </c>
      <c r="AR8" s="8"/>
      <c r="AS8" s="9">
        <v>0</v>
      </c>
      <c r="AT8" s="10">
        <f>SUM(C8+E8+G8+I8+K8+T8+V8+X8+Z8+AB8+AD8+AM8+AO8+AQ8+AS8)</f>
        <v>0</v>
      </c>
    </row>
    <row r="9" spans="1:46" ht="12.75">
      <c r="A9" s="5" t="s">
        <v>6</v>
      </c>
      <c r="B9" s="30">
        <v>488.538</v>
      </c>
      <c r="C9" s="12">
        <f aca="true" t="shared" si="0" ref="C9:E24">(B9-B8)*B$5</f>
        <v>111.00000000010368</v>
      </c>
      <c r="D9" s="30">
        <v>132.62</v>
      </c>
      <c r="E9" s="12">
        <f t="shared" si="0"/>
        <v>60.000000000002274</v>
      </c>
      <c r="F9" s="30">
        <v>181.018</v>
      </c>
      <c r="G9" s="12">
        <f aca="true" t="shared" si="1" ref="G9:G29">(F9-F8)*F$5</f>
        <v>32.99999999998704</v>
      </c>
      <c r="H9" s="30">
        <v>1287.65</v>
      </c>
      <c r="I9" s="12">
        <f aca="true" t="shared" si="2" ref="I9:I30">(H9-H8)*H$5</f>
        <v>300.0000000004093</v>
      </c>
      <c r="J9" s="30">
        <v>805.874</v>
      </c>
      <c r="K9" s="67">
        <f>(J9-J8)*J$5</f>
        <v>486.0000000001037</v>
      </c>
      <c r="L9" s="8">
        <v>1096.86</v>
      </c>
      <c r="M9" s="70">
        <f aca="true" t="shared" si="3" ref="K9:O30">(L9-L8)*L$5</f>
        <v>0</v>
      </c>
      <c r="N9" s="8">
        <v>402.26</v>
      </c>
      <c r="O9" s="67">
        <f t="shared" si="3"/>
        <v>59.99999999994543</v>
      </c>
      <c r="P9" s="8">
        <v>316.66</v>
      </c>
      <c r="Q9" s="67">
        <f aca="true" t="shared" si="4" ref="Q9:Q30">(P9-P8)*P$5</f>
        <v>0</v>
      </c>
      <c r="R9" s="74">
        <f>C9+E9+G9+I9+K9+M9+O9</f>
        <v>1050.0000000005514</v>
      </c>
      <c r="S9" s="30">
        <v>1240.167</v>
      </c>
      <c r="T9" s="12">
        <f aca="true" t="shared" si="5" ref="T9:T30">(S9-S8)*S$5</f>
        <v>635.9999999999673</v>
      </c>
      <c r="U9" s="30">
        <v>1752.62</v>
      </c>
      <c r="V9" s="12">
        <f aca="true" t="shared" si="6" ref="V9:V30">(U9-U8)*U$5</f>
        <v>0</v>
      </c>
      <c r="W9" s="30">
        <v>53.903</v>
      </c>
      <c r="X9" s="12">
        <f aca="true" t="shared" si="7" ref="X9:X30">(W9-W8)*W$5</f>
        <v>31.999999999982265</v>
      </c>
      <c r="Y9" s="30">
        <v>2454.428</v>
      </c>
      <c r="Z9" s="12">
        <f aca="true" t="shared" si="8" ref="Z9:Z30">(Y9-Y8)*Y$5</f>
        <v>739.9999999997817</v>
      </c>
      <c r="AA9" s="30">
        <v>266.009</v>
      </c>
      <c r="AB9" s="12">
        <f aca="true" t="shared" si="9" ref="AB9:AB30">(AA9-AA8)*AA$5</f>
        <v>66.00000000003092</v>
      </c>
      <c r="AC9" s="30">
        <v>1269.169</v>
      </c>
      <c r="AD9" s="67">
        <f aca="true" t="shared" si="10" ref="AD9:AH30">(AC9-AC8)*AC$5</f>
        <v>501.0000000004311</v>
      </c>
      <c r="AE9" s="11">
        <v>1290.24</v>
      </c>
      <c r="AF9" s="67">
        <f t="shared" si="10"/>
        <v>119.99999999989086</v>
      </c>
      <c r="AG9" s="11">
        <v>479.87</v>
      </c>
      <c r="AH9" s="67">
        <f t="shared" si="10"/>
        <v>59.99999999994543</v>
      </c>
      <c r="AI9" s="11">
        <v>94</v>
      </c>
      <c r="AJ9" s="67">
        <f aca="true" t="shared" si="11" ref="AJ9:AJ30">(AI9-AI8)*AI$5</f>
        <v>60.000000000030695</v>
      </c>
      <c r="AK9" s="73">
        <f>T9+V9+X9+Z9+AB9+AD9+AF9+AH9</f>
        <v>2155.0000000000296</v>
      </c>
      <c r="AL9" s="11"/>
      <c r="AM9" s="12">
        <f aca="true" t="shared" si="12" ref="AM9:AM30">(AL9-AL8)*AL$5</f>
        <v>0</v>
      </c>
      <c r="AN9" s="11"/>
      <c r="AO9" s="12">
        <f aca="true" t="shared" si="13" ref="AO9:AO30">(AN9-AN8)*AN$5</f>
        <v>0</v>
      </c>
      <c r="AP9" s="11"/>
      <c r="AQ9" s="12">
        <f aca="true" t="shared" si="14" ref="AQ9:AQ30">(AP9-AP8)*AP$5</f>
        <v>0</v>
      </c>
      <c r="AR9" s="11"/>
      <c r="AS9" s="12">
        <f aca="true" t="shared" si="15" ref="AS9:AS30">(AR9-AR8)*AR$5</f>
        <v>0</v>
      </c>
      <c r="AT9" s="13">
        <f>SUM(C9+E9+G9+I9+K9+T9+V9+X9+Z9+AB9+AD9+AM9+AO9+AQ9+AS9+M9+O9+AF9+AH9)</f>
        <v>3205.000000000581</v>
      </c>
    </row>
    <row r="10" spans="1:46" ht="12.75">
      <c r="A10" s="5" t="s">
        <v>7</v>
      </c>
      <c r="B10" s="30">
        <v>488.575</v>
      </c>
      <c r="C10" s="12">
        <f t="shared" si="0"/>
        <v>110.99999999993315</v>
      </c>
      <c r="D10" s="30">
        <v>132.652</v>
      </c>
      <c r="E10" s="12">
        <f t="shared" si="0"/>
        <v>63.99999999996453</v>
      </c>
      <c r="F10" s="30">
        <v>181.029</v>
      </c>
      <c r="G10" s="12">
        <f t="shared" si="1"/>
        <v>32.99999999998704</v>
      </c>
      <c r="H10" s="30">
        <v>1287.76</v>
      </c>
      <c r="I10" s="12">
        <f t="shared" si="2"/>
        <v>329.99999999969987</v>
      </c>
      <c r="J10" s="30">
        <v>805.96</v>
      </c>
      <c r="K10" s="67">
        <f>(J10-J9)*J$5</f>
        <v>516.0000000000764</v>
      </c>
      <c r="L10" s="8">
        <v>1096.86</v>
      </c>
      <c r="M10" s="70">
        <f t="shared" si="3"/>
        <v>0</v>
      </c>
      <c r="N10" s="8">
        <v>402.26</v>
      </c>
      <c r="O10" s="67">
        <f t="shared" si="3"/>
        <v>0</v>
      </c>
      <c r="P10" s="8">
        <v>316.66</v>
      </c>
      <c r="Q10" s="67">
        <f t="shared" si="4"/>
        <v>0</v>
      </c>
      <c r="R10" s="74">
        <f aca="true" t="shared" si="16" ref="R10:R32">C10+E10+G10+I10+K10+M10+O10</f>
        <v>1053.999999999661</v>
      </c>
      <c r="S10" s="30">
        <v>1240.285</v>
      </c>
      <c r="T10" s="12">
        <f t="shared" si="5"/>
        <v>708.0000000009932</v>
      </c>
      <c r="U10" s="30">
        <v>1752.62</v>
      </c>
      <c r="V10" s="12">
        <f t="shared" si="6"/>
        <v>0</v>
      </c>
      <c r="W10" s="30">
        <v>53.912</v>
      </c>
      <c r="X10" s="12">
        <f t="shared" si="7"/>
        <v>36.000000000001364</v>
      </c>
      <c r="Y10" s="30">
        <v>2454.857</v>
      </c>
      <c r="Z10" s="12">
        <f t="shared" si="8"/>
        <v>858.0000000001746</v>
      </c>
      <c r="AA10" s="30">
        <v>266.047</v>
      </c>
      <c r="AB10" s="12">
        <f t="shared" si="9"/>
        <v>76.00000000002183</v>
      </c>
      <c r="AC10" s="30">
        <v>1269.355</v>
      </c>
      <c r="AD10" s="67">
        <f t="shared" si="10"/>
        <v>557.9999999997654</v>
      </c>
      <c r="AE10" s="11">
        <v>1290.25</v>
      </c>
      <c r="AF10" s="67">
        <f t="shared" si="10"/>
        <v>59.99999999994543</v>
      </c>
      <c r="AG10" s="11">
        <v>479.89</v>
      </c>
      <c r="AH10" s="67">
        <f t="shared" si="10"/>
        <v>119.99999999989086</v>
      </c>
      <c r="AI10" s="11">
        <v>94.02</v>
      </c>
      <c r="AJ10" s="67">
        <f t="shared" si="11"/>
        <v>119.99999999997613</v>
      </c>
      <c r="AK10" s="73">
        <f aca="true" t="shared" si="17" ref="AK10:AK32">T10+V10+X10+Z10+AB10+AD10+AF10+AH10</f>
        <v>2416.0000000007926</v>
      </c>
      <c r="AL10" s="11"/>
      <c r="AM10" s="12">
        <f t="shared" si="12"/>
        <v>0</v>
      </c>
      <c r="AN10" s="11"/>
      <c r="AO10" s="12">
        <f t="shared" si="13"/>
        <v>0</v>
      </c>
      <c r="AP10" s="11"/>
      <c r="AQ10" s="12">
        <f t="shared" si="14"/>
        <v>0</v>
      </c>
      <c r="AR10" s="11"/>
      <c r="AS10" s="12">
        <f t="shared" si="15"/>
        <v>0</v>
      </c>
      <c r="AT10" s="13">
        <f aca="true" t="shared" si="18" ref="AT10:AT32">SUM(C10+E10+G10+I10+K10+T10+V10+X10+Z10+AB10+AD10+AM10+AO10+AQ10+AS10+M10+O10+AF10+AH10)</f>
        <v>3470.000000000454</v>
      </c>
    </row>
    <row r="11" spans="1:46" ht="12.75">
      <c r="A11" s="5" t="s">
        <v>8</v>
      </c>
      <c r="B11" s="30">
        <v>488.593</v>
      </c>
      <c r="C11" s="12">
        <f t="shared" si="0"/>
        <v>54.00000000008731</v>
      </c>
      <c r="D11" s="30">
        <v>132.685</v>
      </c>
      <c r="E11" s="12">
        <f t="shared" si="0"/>
        <v>66.00000000003092</v>
      </c>
      <c r="F11" s="30">
        <v>181.032</v>
      </c>
      <c r="G11" s="12">
        <f t="shared" si="1"/>
        <v>9.000000000042974</v>
      </c>
      <c r="H11" s="30">
        <v>1287.85</v>
      </c>
      <c r="I11" s="12">
        <f t="shared" si="2"/>
        <v>269.99999999975444</v>
      </c>
      <c r="J11" s="30">
        <v>805.992</v>
      </c>
      <c r="K11" s="67">
        <f>(J11-J10)*J$5</f>
        <v>191.99999999955253</v>
      </c>
      <c r="L11" s="8">
        <v>1096.86</v>
      </c>
      <c r="M11" s="70">
        <f t="shared" si="3"/>
        <v>0</v>
      </c>
      <c r="N11" s="8">
        <v>402.26</v>
      </c>
      <c r="O11" s="67">
        <f t="shared" si="3"/>
        <v>0</v>
      </c>
      <c r="P11" s="8">
        <v>316.66</v>
      </c>
      <c r="Q11" s="67">
        <f t="shared" si="4"/>
        <v>0</v>
      </c>
      <c r="R11" s="74">
        <f t="shared" si="16"/>
        <v>590.9999999994682</v>
      </c>
      <c r="S11" s="30">
        <v>1240.39</v>
      </c>
      <c r="T11" s="12">
        <f t="shared" si="5"/>
        <v>630.0000000001091</v>
      </c>
      <c r="U11" s="30">
        <v>1752.62</v>
      </c>
      <c r="V11" s="12">
        <f t="shared" si="6"/>
        <v>0</v>
      </c>
      <c r="W11" s="30">
        <v>53.923</v>
      </c>
      <c r="X11" s="12">
        <f t="shared" si="7"/>
        <v>44.00000000001114</v>
      </c>
      <c r="Y11" s="30">
        <v>2455.12</v>
      </c>
      <c r="Z11" s="12">
        <f t="shared" si="8"/>
        <v>525.9999999998399</v>
      </c>
      <c r="AA11" s="30">
        <v>266.082</v>
      </c>
      <c r="AB11" s="12">
        <f t="shared" si="9"/>
        <v>69.99999999993634</v>
      </c>
      <c r="AC11" s="30">
        <v>1269.525</v>
      </c>
      <c r="AD11" s="67">
        <f t="shared" si="10"/>
        <v>510.0000000002183</v>
      </c>
      <c r="AE11" s="11">
        <v>1290.27</v>
      </c>
      <c r="AF11" s="67">
        <f t="shared" si="10"/>
        <v>119.99999999989086</v>
      </c>
      <c r="AG11" s="11">
        <v>479.9</v>
      </c>
      <c r="AH11" s="67">
        <f t="shared" si="10"/>
        <v>59.99999999994543</v>
      </c>
      <c r="AI11" s="11">
        <v>94.03</v>
      </c>
      <c r="AJ11" s="67">
        <f t="shared" si="11"/>
        <v>60.000000000030695</v>
      </c>
      <c r="AK11" s="73">
        <f t="shared" si="17"/>
        <v>1959.9999999999511</v>
      </c>
      <c r="AL11" s="11"/>
      <c r="AM11" s="12">
        <f t="shared" si="12"/>
        <v>0</v>
      </c>
      <c r="AN11" s="11"/>
      <c r="AO11" s="12">
        <f t="shared" si="13"/>
        <v>0</v>
      </c>
      <c r="AP11" s="11"/>
      <c r="AQ11" s="12">
        <f t="shared" si="14"/>
        <v>0</v>
      </c>
      <c r="AR11" s="11"/>
      <c r="AS11" s="12">
        <f t="shared" si="15"/>
        <v>0</v>
      </c>
      <c r="AT11" s="13">
        <f t="shared" si="18"/>
        <v>2550.9999999994193</v>
      </c>
    </row>
    <row r="12" spans="1:46" ht="12.75">
      <c r="A12" s="5" t="s">
        <v>9</v>
      </c>
      <c r="B12" s="30">
        <v>488.645</v>
      </c>
      <c r="C12" s="12">
        <f t="shared" si="0"/>
        <v>155.99999999989222</v>
      </c>
      <c r="D12" s="30">
        <v>132.711</v>
      </c>
      <c r="E12" s="12">
        <f t="shared" si="0"/>
        <v>52.00000000002092</v>
      </c>
      <c r="F12" s="30">
        <v>181.05</v>
      </c>
      <c r="G12" s="12">
        <f t="shared" si="1"/>
        <v>54.000000000002046</v>
      </c>
      <c r="H12" s="30">
        <v>1287.98</v>
      </c>
      <c r="I12" s="12">
        <f t="shared" si="2"/>
        <v>390.0000000003274</v>
      </c>
      <c r="J12" s="30">
        <v>806.123</v>
      </c>
      <c r="K12" s="67">
        <f t="shared" si="3"/>
        <v>786.000000000513</v>
      </c>
      <c r="L12" s="8">
        <v>1096.86</v>
      </c>
      <c r="M12" s="70">
        <f t="shared" si="3"/>
        <v>0</v>
      </c>
      <c r="N12" s="8">
        <v>402.27</v>
      </c>
      <c r="O12" s="67">
        <f t="shared" si="3"/>
        <v>59.99999999994543</v>
      </c>
      <c r="P12" s="8">
        <v>316.66</v>
      </c>
      <c r="Q12" s="67">
        <f t="shared" si="4"/>
        <v>0</v>
      </c>
      <c r="R12" s="74">
        <f t="shared" si="16"/>
        <v>1498.000000000701</v>
      </c>
      <c r="S12" s="30">
        <v>1240.51</v>
      </c>
      <c r="T12" s="12">
        <f t="shared" si="5"/>
        <v>719.9999999993452</v>
      </c>
      <c r="U12" s="30">
        <v>1752.62</v>
      </c>
      <c r="V12" s="12">
        <f t="shared" si="6"/>
        <v>0</v>
      </c>
      <c r="W12" s="30">
        <v>53.932</v>
      </c>
      <c r="X12" s="12">
        <f t="shared" si="7"/>
        <v>36.000000000001364</v>
      </c>
      <c r="Y12" s="30">
        <v>2455.677</v>
      </c>
      <c r="Z12" s="12">
        <f t="shared" si="8"/>
        <v>1114.0000000004875</v>
      </c>
      <c r="AA12" s="30">
        <v>266.126</v>
      </c>
      <c r="AB12" s="12">
        <f t="shared" si="9"/>
        <v>87.99999999996544</v>
      </c>
      <c r="AC12" s="30">
        <v>1269.74</v>
      </c>
      <c r="AD12" s="67">
        <f t="shared" si="10"/>
        <v>644.9999999997544</v>
      </c>
      <c r="AE12" s="11">
        <v>1290.29</v>
      </c>
      <c r="AF12" s="67">
        <f t="shared" si="10"/>
        <v>119.99999999989086</v>
      </c>
      <c r="AG12" s="11">
        <v>479.91</v>
      </c>
      <c r="AH12" s="67">
        <f t="shared" si="10"/>
        <v>60.00000000028649</v>
      </c>
      <c r="AI12" s="11">
        <v>94.05</v>
      </c>
      <c r="AJ12" s="67">
        <f t="shared" si="11"/>
        <v>119.99999999997613</v>
      </c>
      <c r="AK12" s="73">
        <f t="shared" si="17"/>
        <v>2782.9999999997312</v>
      </c>
      <c r="AL12" s="11"/>
      <c r="AM12" s="12">
        <f t="shared" si="12"/>
        <v>0</v>
      </c>
      <c r="AN12" s="11"/>
      <c r="AO12" s="12">
        <f t="shared" si="13"/>
        <v>0</v>
      </c>
      <c r="AP12" s="11"/>
      <c r="AQ12" s="12">
        <f t="shared" si="14"/>
        <v>0</v>
      </c>
      <c r="AR12" s="11"/>
      <c r="AS12" s="12">
        <f t="shared" si="15"/>
        <v>0</v>
      </c>
      <c r="AT12" s="13">
        <f t="shared" si="18"/>
        <v>4281.000000000432</v>
      </c>
    </row>
    <row r="13" spans="1:46" ht="12.75">
      <c r="A13" s="5" t="s">
        <v>10</v>
      </c>
      <c r="B13" s="30">
        <v>488.688</v>
      </c>
      <c r="C13" s="12">
        <f t="shared" si="0"/>
        <v>129.0000000000191</v>
      </c>
      <c r="D13" s="30">
        <v>132.742</v>
      </c>
      <c r="E13" s="12">
        <f t="shared" si="0"/>
        <v>61.99999999995498</v>
      </c>
      <c r="F13" s="30">
        <v>181.061</v>
      </c>
      <c r="G13" s="12">
        <f t="shared" si="1"/>
        <v>32.99999999998704</v>
      </c>
      <c r="H13" s="30">
        <v>1288.1</v>
      </c>
      <c r="I13" s="12">
        <f t="shared" si="2"/>
        <v>359.9999999996726</v>
      </c>
      <c r="J13" s="30">
        <v>806.22</v>
      </c>
      <c r="K13" s="67">
        <f t="shared" si="3"/>
        <v>581.99999999988</v>
      </c>
      <c r="L13" s="8">
        <v>1096.86</v>
      </c>
      <c r="M13" s="70">
        <f t="shared" si="3"/>
        <v>0</v>
      </c>
      <c r="N13" s="8">
        <v>402.27</v>
      </c>
      <c r="O13" s="67">
        <f t="shared" si="3"/>
        <v>0</v>
      </c>
      <c r="P13" s="8">
        <v>316.66</v>
      </c>
      <c r="Q13" s="67">
        <f t="shared" si="4"/>
        <v>0</v>
      </c>
      <c r="R13" s="74">
        <f t="shared" si="16"/>
        <v>1165.9999999995136</v>
      </c>
      <c r="S13" s="30">
        <v>1240.639</v>
      </c>
      <c r="T13" s="12">
        <f t="shared" si="5"/>
        <v>773.9999999994325</v>
      </c>
      <c r="U13" s="30">
        <v>1752.62</v>
      </c>
      <c r="V13" s="12">
        <f t="shared" si="6"/>
        <v>0</v>
      </c>
      <c r="W13" s="30">
        <v>53.942</v>
      </c>
      <c r="X13" s="12">
        <f t="shared" si="7"/>
        <v>39.99999999999204</v>
      </c>
      <c r="Y13" s="30">
        <v>2456.42</v>
      </c>
      <c r="Z13" s="12">
        <f t="shared" si="8"/>
        <v>1485.9999999998763</v>
      </c>
      <c r="AA13" s="30">
        <v>266.175</v>
      </c>
      <c r="AB13" s="12">
        <f t="shared" si="9"/>
        <v>98.00000000007003</v>
      </c>
      <c r="AC13" s="30">
        <v>1269.957</v>
      </c>
      <c r="AD13" s="67">
        <f t="shared" si="10"/>
        <v>651.0000000002947</v>
      </c>
      <c r="AE13" s="11">
        <v>1290.3</v>
      </c>
      <c r="AF13" s="67">
        <f t="shared" si="10"/>
        <v>59.99999999994543</v>
      </c>
      <c r="AG13" s="11">
        <v>479.93</v>
      </c>
      <c r="AH13" s="67">
        <f t="shared" si="10"/>
        <v>119.99999999989086</v>
      </c>
      <c r="AI13" s="11">
        <v>94.07</v>
      </c>
      <c r="AJ13" s="67">
        <f t="shared" si="11"/>
        <v>119.99999999997613</v>
      </c>
      <c r="AK13" s="73">
        <f t="shared" si="17"/>
        <v>3228.9999999995016</v>
      </c>
      <c r="AL13" s="11"/>
      <c r="AM13" s="12">
        <f t="shared" si="12"/>
        <v>0</v>
      </c>
      <c r="AN13" s="11"/>
      <c r="AO13" s="12">
        <f t="shared" si="13"/>
        <v>0</v>
      </c>
      <c r="AP13" s="11"/>
      <c r="AQ13" s="12">
        <f t="shared" si="14"/>
        <v>0</v>
      </c>
      <c r="AR13" s="11"/>
      <c r="AS13" s="12">
        <f t="shared" si="15"/>
        <v>0</v>
      </c>
      <c r="AT13" s="13">
        <f t="shared" si="18"/>
        <v>4394.999999999016</v>
      </c>
    </row>
    <row r="14" spans="1:46" ht="12.75">
      <c r="A14" s="5" t="s">
        <v>11</v>
      </c>
      <c r="B14" s="30">
        <v>488.737</v>
      </c>
      <c r="C14" s="12">
        <f t="shared" si="0"/>
        <v>147.00000000010505</v>
      </c>
      <c r="D14" s="30">
        <v>132.769</v>
      </c>
      <c r="E14" s="12">
        <f t="shared" si="0"/>
        <v>54.00000000003047</v>
      </c>
      <c r="F14" s="30">
        <v>181.072</v>
      </c>
      <c r="G14" s="12">
        <f t="shared" si="1"/>
        <v>32.99999999998704</v>
      </c>
      <c r="H14" s="30">
        <v>1288.2</v>
      </c>
      <c r="I14" s="12">
        <f t="shared" si="2"/>
        <v>300.0000000004093</v>
      </c>
      <c r="J14" s="30">
        <v>806.298</v>
      </c>
      <c r="K14" s="67">
        <f t="shared" si="3"/>
        <v>467.9999999998472</v>
      </c>
      <c r="L14" s="8">
        <v>1096.86</v>
      </c>
      <c r="M14" s="70">
        <f t="shared" si="3"/>
        <v>0</v>
      </c>
      <c r="N14" s="8">
        <v>402.28</v>
      </c>
      <c r="O14" s="67">
        <f t="shared" si="3"/>
        <v>59.99999999994543</v>
      </c>
      <c r="P14" s="8">
        <v>316.66</v>
      </c>
      <c r="Q14" s="67">
        <f t="shared" si="4"/>
        <v>0</v>
      </c>
      <c r="R14" s="74">
        <f t="shared" si="16"/>
        <v>1062.0000000003245</v>
      </c>
      <c r="S14" s="30">
        <v>1240.755</v>
      </c>
      <c r="T14" s="12">
        <f t="shared" si="5"/>
        <v>696.0000000012769</v>
      </c>
      <c r="U14" s="30">
        <v>1752.62</v>
      </c>
      <c r="V14" s="12">
        <f t="shared" si="6"/>
        <v>0</v>
      </c>
      <c r="W14" s="30">
        <v>53.95</v>
      </c>
      <c r="X14" s="12">
        <f t="shared" si="7"/>
        <v>32.00000000001069</v>
      </c>
      <c r="Y14" s="30">
        <v>2456.518</v>
      </c>
      <c r="Z14" s="12">
        <f t="shared" si="8"/>
        <v>195.9999999999127</v>
      </c>
      <c r="AA14" s="30">
        <v>266.221</v>
      </c>
      <c r="AB14" s="12">
        <f t="shared" si="9"/>
        <v>91.99999999998454</v>
      </c>
      <c r="AC14" s="30">
        <v>1270.143</v>
      </c>
      <c r="AD14" s="67">
        <f t="shared" si="10"/>
        <v>557.9999999997654</v>
      </c>
      <c r="AE14" s="11">
        <v>1290.32</v>
      </c>
      <c r="AF14" s="67">
        <f t="shared" si="10"/>
        <v>119.99999999989086</v>
      </c>
      <c r="AG14" s="11">
        <v>479.94</v>
      </c>
      <c r="AH14" s="67">
        <f t="shared" si="10"/>
        <v>59.99999999994543</v>
      </c>
      <c r="AI14" s="11">
        <v>94.08</v>
      </c>
      <c r="AJ14" s="67">
        <f t="shared" si="11"/>
        <v>60.000000000030695</v>
      </c>
      <c r="AK14" s="73">
        <f t="shared" si="17"/>
        <v>1754.0000000007865</v>
      </c>
      <c r="AL14" s="11"/>
      <c r="AM14" s="12">
        <f t="shared" si="12"/>
        <v>0</v>
      </c>
      <c r="AN14" s="11"/>
      <c r="AO14" s="12">
        <f t="shared" si="13"/>
        <v>0</v>
      </c>
      <c r="AP14" s="11"/>
      <c r="AQ14" s="12">
        <f t="shared" si="14"/>
        <v>0</v>
      </c>
      <c r="AR14" s="11"/>
      <c r="AS14" s="12">
        <f t="shared" si="15"/>
        <v>0</v>
      </c>
      <c r="AT14" s="13">
        <f t="shared" si="18"/>
        <v>2816.000000001111</v>
      </c>
    </row>
    <row r="15" spans="1:46" ht="12.75">
      <c r="A15" s="5" t="s">
        <v>12</v>
      </c>
      <c r="B15" s="30">
        <v>488.794</v>
      </c>
      <c r="C15" s="12">
        <f t="shared" si="0"/>
        <v>170.99999999987858</v>
      </c>
      <c r="D15" s="30">
        <v>132.794</v>
      </c>
      <c r="E15" s="12">
        <f t="shared" si="0"/>
        <v>50.00000000001137</v>
      </c>
      <c r="F15" s="30">
        <v>181.085</v>
      </c>
      <c r="G15" s="12">
        <f t="shared" si="1"/>
        <v>39.00000000001569</v>
      </c>
      <c r="H15" s="30">
        <v>1288.3</v>
      </c>
      <c r="I15" s="12">
        <f t="shared" si="2"/>
        <v>299.99999999972715</v>
      </c>
      <c r="J15" s="30">
        <v>806.388</v>
      </c>
      <c r="K15" s="67">
        <f t="shared" si="3"/>
        <v>540.000000000191</v>
      </c>
      <c r="L15" s="8">
        <v>1096.86</v>
      </c>
      <c r="M15" s="70">
        <f t="shared" si="3"/>
        <v>0</v>
      </c>
      <c r="N15" s="8">
        <v>402.28</v>
      </c>
      <c r="O15" s="67">
        <f t="shared" si="3"/>
        <v>0</v>
      </c>
      <c r="P15" s="8">
        <v>316.66</v>
      </c>
      <c r="Q15" s="67">
        <f t="shared" si="4"/>
        <v>0</v>
      </c>
      <c r="R15" s="74">
        <f t="shared" si="16"/>
        <v>1099.9999999998238</v>
      </c>
      <c r="S15" s="30">
        <v>1240.906</v>
      </c>
      <c r="T15" s="12">
        <f t="shared" si="5"/>
        <v>905.9999999990396</v>
      </c>
      <c r="U15" s="30">
        <v>1752.62</v>
      </c>
      <c r="V15" s="12">
        <f t="shared" si="6"/>
        <v>0</v>
      </c>
      <c r="W15" s="30">
        <v>53.957</v>
      </c>
      <c r="X15" s="12">
        <f t="shared" si="7"/>
        <v>27.999999999991587</v>
      </c>
      <c r="Y15" s="30">
        <v>2457.002</v>
      </c>
      <c r="Z15" s="12">
        <f t="shared" si="8"/>
        <v>967.9999999998472</v>
      </c>
      <c r="AA15" s="30">
        <v>266.273</v>
      </c>
      <c r="AB15" s="12">
        <f t="shared" si="9"/>
        <v>104.00000000004184</v>
      </c>
      <c r="AC15" s="30">
        <v>1270.36</v>
      </c>
      <c r="AD15" s="67">
        <f t="shared" si="10"/>
        <v>650.9999999996126</v>
      </c>
      <c r="AE15" s="11">
        <v>1290.33</v>
      </c>
      <c r="AF15" s="67">
        <f t="shared" si="10"/>
        <v>59.99999999994543</v>
      </c>
      <c r="AG15" s="11">
        <v>479.95</v>
      </c>
      <c r="AH15" s="67">
        <f t="shared" si="10"/>
        <v>59.99999999994543</v>
      </c>
      <c r="AI15" s="11">
        <v>94.1</v>
      </c>
      <c r="AJ15" s="67">
        <f t="shared" si="11"/>
        <v>119.99999999997613</v>
      </c>
      <c r="AK15" s="73">
        <f t="shared" si="17"/>
        <v>2776.999999998424</v>
      </c>
      <c r="AL15" s="11"/>
      <c r="AM15" s="12">
        <f t="shared" si="12"/>
        <v>0</v>
      </c>
      <c r="AN15" s="11"/>
      <c r="AO15" s="12">
        <f t="shared" si="13"/>
        <v>0</v>
      </c>
      <c r="AP15" s="11"/>
      <c r="AQ15" s="12">
        <f t="shared" si="14"/>
        <v>0</v>
      </c>
      <c r="AR15" s="11"/>
      <c r="AS15" s="12">
        <f t="shared" si="15"/>
        <v>0</v>
      </c>
      <c r="AT15" s="13">
        <f t="shared" si="18"/>
        <v>3876.9999999982474</v>
      </c>
    </row>
    <row r="16" spans="1:46" ht="12.75">
      <c r="A16" s="5" t="s">
        <v>13</v>
      </c>
      <c r="B16" s="30">
        <v>488.878</v>
      </c>
      <c r="C16" s="12">
        <f t="shared" si="0"/>
        <v>252.00000000000955</v>
      </c>
      <c r="D16" s="30">
        <v>132.826</v>
      </c>
      <c r="E16" s="12">
        <f t="shared" si="0"/>
        <v>63.99999999996453</v>
      </c>
      <c r="F16" s="30">
        <v>181.101</v>
      </c>
      <c r="G16" s="12">
        <f t="shared" si="1"/>
        <v>47.9999999999734</v>
      </c>
      <c r="H16" s="30">
        <v>1288.51</v>
      </c>
      <c r="I16" s="12">
        <f t="shared" si="2"/>
        <v>630.0000000001091</v>
      </c>
      <c r="J16" s="30">
        <v>806.525</v>
      </c>
      <c r="K16" s="67">
        <f t="shared" si="3"/>
        <v>821.9999999996617</v>
      </c>
      <c r="L16" s="8">
        <v>1096.86</v>
      </c>
      <c r="M16" s="70">
        <f t="shared" si="3"/>
        <v>0</v>
      </c>
      <c r="N16" s="8">
        <v>402.29</v>
      </c>
      <c r="O16" s="67">
        <f t="shared" si="3"/>
        <v>60.00000000028649</v>
      </c>
      <c r="P16" s="8">
        <v>316.66</v>
      </c>
      <c r="Q16" s="67">
        <f t="shared" si="4"/>
        <v>0</v>
      </c>
      <c r="R16" s="74">
        <f t="shared" si="16"/>
        <v>1876.0000000000048</v>
      </c>
      <c r="S16" s="30">
        <v>1241.151</v>
      </c>
      <c r="T16" s="12">
        <f t="shared" si="5"/>
        <v>1470.0000000007094</v>
      </c>
      <c r="U16" s="30">
        <v>1752.62</v>
      </c>
      <c r="V16" s="12">
        <f t="shared" si="6"/>
        <v>0</v>
      </c>
      <c r="W16" s="30">
        <v>53.964</v>
      </c>
      <c r="X16" s="12">
        <f t="shared" si="7"/>
        <v>27.999999999991587</v>
      </c>
      <c r="Y16" s="30">
        <v>2457.718</v>
      </c>
      <c r="Z16" s="12">
        <f t="shared" si="8"/>
        <v>1431.999999999789</v>
      </c>
      <c r="AA16" s="30">
        <v>266.359</v>
      </c>
      <c r="AB16" s="12">
        <f t="shared" si="9"/>
        <v>171.99999999991178</v>
      </c>
      <c r="AC16" s="30">
        <v>1270.694</v>
      </c>
      <c r="AD16" s="67">
        <f t="shared" si="10"/>
        <v>1002.0000000001801</v>
      </c>
      <c r="AE16" s="11">
        <v>1290.37</v>
      </c>
      <c r="AF16" s="67">
        <f t="shared" si="10"/>
        <v>239.99999999978172</v>
      </c>
      <c r="AG16" s="11">
        <v>479.98</v>
      </c>
      <c r="AH16" s="67">
        <f t="shared" si="10"/>
        <v>180.00000000017735</v>
      </c>
      <c r="AI16" s="11">
        <v>94.12</v>
      </c>
      <c r="AJ16" s="67">
        <f t="shared" si="11"/>
        <v>120.00000000006139</v>
      </c>
      <c r="AK16" s="73">
        <f t="shared" si="17"/>
        <v>4524.000000000541</v>
      </c>
      <c r="AL16" s="11"/>
      <c r="AM16" s="12">
        <f t="shared" si="12"/>
        <v>0</v>
      </c>
      <c r="AN16" s="11"/>
      <c r="AO16" s="12">
        <f t="shared" si="13"/>
        <v>0</v>
      </c>
      <c r="AP16" s="11"/>
      <c r="AQ16" s="12">
        <f t="shared" si="14"/>
        <v>0</v>
      </c>
      <c r="AR16" s="11"/>
      <c r="AS16" s="12">
        <f t="shared" si="15"/>
        <v>0</v>
      </c>
      <c r="AT16" s="13">
        <f t="shared" si="18"/>
        <v>6400.000000000546</v>
      </c>
    </row>
    <row r="17" spans="1:46" ht="12.75">
      <c r="A17" s="5" t="s">
        <v>14</v>
      </c>
      <c r="B17" s="30">
        <v>488.955</v>
      </c>
      <c r="C17" s="12">
        <f t="shared" si="0"/>
        <v>230.99999999999454</v>
      </c>
      <c r="D17" s="30">
        <v>132.844</v>
      </c>
      <c r="E17" s="12">
        <f t="shared" si="0"/>
        <v>36.000000000001364</v>
      </c>
      <c r="F17" s="30">
        <v>181.11</v>
      </c>
      <c r="G17" s="12">
        <f t="shared" si="1"/>
        <v>27.000000000043656</v>
      </c>
      <c r="H17" s="30">
        <v>1288.72</v>
      </c>
      <c r="I17" s="12">
        <f t="shared" si="2"/>
        <v>630.0000000001091</v>
      </c>
      <c r="J17" s="30">
        <v>806.604</v>
      </c>
      <c r="K17" s="67">
        <f t="shared" si="3"/>
        <v>474.00000000038744</v>
      </c>
      <c r="L17" s="8">
        <v>1096.86</v>
      </c>
      <c r="M17" s="70">
        <f t="shared" si="3"/>
        <v>0</v>
      </c>
      <c r="N17" s="8">
        <v>402.29</v>
      </c>
      <c r="O17" s="67">
        <f t="shared" si="3"/>
        <v>0</v>
      </c>
      <c r="P17" s="8">
        <v>316.66</v>
      </c>
      <c r="Q17" s="67">
        <f t="shared" si="4"/>
        <v>0</v>
      </c>
      <c r="R17" s="74">
        <f t="shared" si="16"/>
        <v>1398.0000000005361</v>
      </c>
      <c r="S17" s="30">
        <v>1241.292</v>
      </c>
      <c r="T17" s="12">
        <f t="shared" si="5"/>
        <v>845.9999999990941</v>
      </c>
      <c r="U17" s="30">
        <v>1752.62</v>
      </c>
      <c r="V17" s="12">
        <f t="shared" si="6"/>
        <v>0</v>
      </c>
      <c r="W17" s="30">
        <v>53.973</v>
      </c>
      <c r="X17" s="12">
        <f t="shared" si="7"/>
        <v>36.000000000001364</v>
      </c>
      <c r="Y17" s="30">
        <v>2458.085</v>
      </c>
      <c r="Z17" s="12">
        <f t="shared" si="8"/>
        <v>734.0000000003783</v>
      </c>
      <c r="AA17" s="30">
        <v>266.418</v>
      </c>
      <c r="AB17" s="12">
        <f t="shared" si="9"/>
        <v>118.00000000005184</v>
      </c>
      <c r="AC17" s="30">
        <v>1270.877</v>
      </c>
      <c r="AD17" s="67">
        <f t="shared" si="10"/>
        <v>548.9999999999782</v>
      </c>
      <c r="AE17" s="11">
        <v>1290.39</v>
      </c>
      <c r="AF17" s="67">
        <f t="shared" si="10"/>
        <v>120.0000000012551</v>
      </c>
      <c r="AG17" s="11">
        <v>479.99</v>
      </c>
      <c r="AH17" s="67">
        <f t="shared" si="10"/>
        <v>59.99999999994543</v>
      </c>
      <c r="AI17" s="11">
        <v>94.13</v>
      </c>
      <c r="AJ17" s="67">
        <f t="shared" si="11"/>
        <v>59.99999999994543</v>
      </c>
      <c r="AK17" s="73">
        <f t="shared" si="17"/>
        <v>2463.0000000007044</v>
      </c>
      <c r="AL17" s="11"/>
      <c r="AM17" s="12">
        <f t="shared" si="12"/>
        <v>0</v>
      </c>
      <c r="AN17" s="11"/>
      <c r="AO17" s="12">
        <f t="shared" si="13"/>
        <v>0</v>
      </c>
      <c r="AP17" s="11"/>
      <c r="AQ17" s="12">
        <f t="shared" si="14"/>
        <v>0</v>
      </c>
      <c r="AR17" s="11"/>
      <c r="AS17" s="12">
        <f t="shared" si="15"/>
        <v>0</v>
      </c>
      <c r="AT17" s="13">
        <f t="shared" si="18"/>
        <v>3861.0000000012406</v>
      </c>
    </row>
    <row r="18" spans="1:46" ht="12.75">
      <c r="A18" s="5" t="s">
        <v>15</v>
      </c>
      <c r="B18" s="30">
        <v>489.056</v>
      </c>
      <c r="C18" s="12">
        <f t="shared" si="0"/>
        <v>302.99999999999727</v>
      </c>
      <c r="D18" s="30">
        <v>132.868</v>
      </c>
      <c r="E18" s="12">
        <f t="shared" si="0"/>
        <v>48.00000000000182</v>
      </c>
      <c r="F18" s="30">
        <v>181.122</v>
      </c>
      <c r="G18" s="12">
        <f t="shared" si="1"/>
        <v>36.000000000001364</v>
      </c>
      <c r="H18" s="30">
        <v>1288.99</v>
      </c>
      <c r="I18" s="12">
        <f t="shared" si="2"/>
        <v>809.9999999999454</v>
      </c>
      <c r="J18" s="30">
        <v>806.719</v>
      </c>
      <c r="K18" s="67">
        <f t="shared" si="3"/>
        <v>690.0000000000546</v>
      </c>
      <c r="L18" s="8">
        <v>1096.86</v>
      </c>
      <c r="M18" s="70">
        <f t="shared" si="3"/>
        <v>0</v>
      </c>
      <c r="N18" s="8">
        <v>402.3</v>
      </c>
      <c r="O18" s="67">
        <f t="shared" si="3"/>
        <v>59.99999999994543</v>
      </c>
      <c r="P18" s="8">
        <v>316.66</v>
      </c>
      <c r="Q18" s="67">
        <f t="shared" si="4"/>
        <v>0</v>
      </c>
      <c r="R18" s="74">
        <f t="shared" si="16"/>
        <v>1946.9999999999459</v>
      </c>
      <c r="S18" s="30">
        <v>1241.497</v>
      </c>
      <c r="T18" s="12">
        <f t="shared" si="5"/>
        <v>1230.0000000009277</v>
      </c>
      <c r="U18" s="30">
        <v>1752.62</v>
      </c>
      <c r="V18" s="12">
        <f t="shared" si="6"/>
        <v>0</v>
      </c>
      <c r="W18" s="30">
        <v>53.986</v>
      </c>
      <c r="X18" s="12">
        <f t="shared" si="7"/>
        <v>51.9999999999925</v>
      </c>
      <c r="Y18" s="30">
        <v>2458.601</v>
      </c>
      <c r="Z18" s="12">
        <f t="shared" si="8"/>
        <v>1032.0000000001528</v>
      </c>
      <c r="AA18" s="30">
        <v>266.509</v>
      </c>
      <c r="AB18" s="12">
        <f t="shared" si="9"/>
        <v>182.00000000001637</v>
      </c>
      <c r="AC18" s="30">
        <v>1271.16</v>
      </c>
      <c r="AD18" s="67">
        <f t="shared" si="10"/>
        <v>849.0000000003874</v>
      </c>
      <c r="AE18" s="11">
        <v>1290.43</v>
      </c>
      <c r="AF18" s="67">
        <f t="shared" si="10"/>
        <v>239.99999999978172</v>
      </c>
      <c r="AG18" s="11">
        <v>480.02</v>
      </c>
      <c r="AH18" s="67">
        <f t="shared" si="10"/>
        <v>179.9999999998363</v>
      </c>
      <c r="AI18" s="11">
        <v>94.15</v>
      </c>
      <c r="AJ18" s="67">
        <f t="shared" si="11"/>
        <v>120.00000000006139</v>
      </c>
      <c r="AK18" s="73">
        <f t="shared" si="17"/>
        <v>3765.000000001095</v>
      </c>
      <c r="AL18" s="11"/>
      <c r="AM18" s="12">
        <f t="shared" si="12"/>
        <v>0</v>
      </c>
      <c r="AN18" s="11"/>
      <c r="AO18" s="12">
        <f t="shared" si="13"/>
        <v>0</v>
      </c>
      <c r="AP18" s="11"/>
      <c r="AQ18" s="12">
        <f t="shared" si="14"/>
        <v>0</v>
      </c>
      <c r="AR18" s="11"/>
      <c r="AS18" s="12">
        <f t="shared" si="15"/>
        <v>0</v>
      </c>
      <c r="AT18" s="13">
        <f t="shared" si="18"/>
        <v>5712.0000000010405</v>
      </c>
    </row>
    <row r="19" spans="1:46" ht="12.75">
      <c r="A19" s="5" t="s">
        <v>16</v>
      </c>
      <c r="B19" s="30">
        <v>489.167</v>
      </c>
      <c r="C19" s="12">
        <f t="shared" si="0"/>
        <v>332.99999999997</v>
      </c>
      <c r="D19" s="30">
        <v>132.896</v>
      </c>
      <c r="E19" s="12">
        <f t="shared" si="0"/>
        <v>55.999999999983174</v>
      </c>
      <c r="F19" s="30">
        <v>181.136</v>
      </c>
      <c r="G19" s="12">
        <f t="shared" si="1"/>
        <v>41.99999999994475</v>
      </c>
      <c r="H19" s="30">
        <v>1289.27</v>
      </c>
      <c r="I19" s="12">
        <f t="shared" si="2"/>
        <v>839.9999999999181</v>
      </c>
      <c r="J19" s="30">
        <v>806.854</v>
      </c>
      <c r="K19" s="67">
        <f t="shared" si="3"/>
        <v>809.9999999999454</v>
      </c>
      <c r="L19" s="8">
        <v>1096.86</v>
      </c>
      <c r="M19" s="70">
        <f t="shared" si="3"/>
        <v>0</v>
      </c>
      <c r="N19" s="8">
        <v>402.3</v>
      </c>
      <c r="O19" s="67">
        <f t="shared" si="3"/>
        <v>0</v>
      </c>
      <c r="P19" s="8">
        <v>316.66</v>
      </c>
      <c r="Q19" s="67">
        <f t="shared" si="4"/>
        <v>0</v>
      </c>
      <c r="R19" s="74">
        <f t="shared" si="16"/>
        <v>2080.9999999997617</v>
      </c>
      <c r="S19" s="30">
        <v>1241.731</v>
      </c>
      <c r="T19" s="12">
        <f t="shared" si="5"/>
        <v>1403.9999999995416</v>
      </c>
      <c r="U19" s="30">
        <v>1752.62</v>
      </c>
      <c r="V19" s="12">
        <f t="shared" si="6"/>
        <v>0</v>
      </c>
      <c r="W19" s="30">
        <v>54.002</v>
      </c>
      <c r="X19" s="12">
        <f t="shared" si="7"/>
        <v>64.00000000002137</v>
      </c>
      <c r="Y19" s="30">
        <v>2459.183</v>
      </c>
      <c r="Z19" s="12">
        <f t="shared" si="8"/>
        <v>1163.99999999976</v>
      </c>
      <c r="AA19" s="30">
        <v>266.608</v>
      </c>
      <c r="AB19" s="12">
        <f t="shared" si="9"/>
        <v>197.99999999997908</v>
      </c>
      <c r="AC19" s="30">
        <v>1271.49</v>
      </c>
      <c r="AD19" s="67">
        <f t="shared" si="10"/>
        <v>989.9999999997817</v>
      </c>
      <c r="AE19" s="11">
        <v>1290.48</v>
      </c>
      <c r="AF19" s="67">
        <f t="shared" si="10"/>
        <v>299.99999999972715</v>
      </c>
      <c r="AG19" s="11">
        <v>480.07</v>
      </c>
      <c r="AH19" s="67">
        <f t="shared" si="10"/>
        <v>300.0000000000682</v>
      </c>
      <c r="AI19" s="11">
        <v>94.17</v>
      </c>
      <c r="AJ19" s="67">
        <f t="shared" si="11"/>
        <v>119.99999999997613</v>
      </c>
      <c r="AK19" s="73">
        <f t="shared" si="17"/>
        <v>4419.999999998879</v>
      </c>
      <c r="AL19" s="11"/>
      <c r="AM19" s="12">
        <f t="shared" si="12"/>
        <v>0</v>
      </c>
      <c r="AN19" s="11"/>
      <c r="AO19" s="12">
        <f t="shared" si="13"/>
        <v>0</v>
      </c>
      <c r="AP19" s="11"/>
      <c r="AQ19" s="12">
        <f t="shared" si="14"/>
        <v>0</v>
      </c>
      <c r="AR19" s="11"/>
      <c r="AS19" s="12">
        <f t="shared" si="15"/>
        <v>0</v>
      </c>
      <c r="AT19" s="13">
        <f t="shared" si="18"/>
        <v>6500.999999998641</v>
      </c>
    </row>
    <row r="20" spans="1:46" ht="12.75">
      <c r="A20" s="5" t="s">
        <v>17</v>
      </c>
      <c r="B20" s="30">
        <v>489.262</v>
      </c>
      <c r="C20" s="12">
        <f t="shared" si="0"/>
        <v>285.00000000008185</v>
      </c>
      <c r="D20" s="30">
        <v>132.921</v>
      </c>
      <c r="E20" s="12">
        <f t="shared" si="0"/>
        <v>50.00000000001137</v>
      </c>
      <c r="F20" s="30">
        <v>181.149</v>
      </c>
      <c r="G20" s="12">
        <f t="shared" si="1"/>
        <v>39.00000000001569</v>
      </c>
      <c r="H20" s="30">
        <v>1289.51</v>
      </c>
      <c r="I20" s="12">
        <f t="shared" si="2"/>
        <v>720.0000000000273</v>
      </c>
      <c r="J20" s="30">
        <v>806.98</v>
      </c>
      <c r="K20" s="67">
        <f t="shared" si="3"/>
        <v>755.9999999998581</v>
      </c>
      <c r="L20" s="8">
        <v>1096.86</v>
      </c>
      <c r="M20" s="70">
        <f t="shared" si="3"/>
        <v>0</v>
      </c>
      <c r="N20" s="8">
        <v>402.3</v>
      </c>
      <c r="O20" s="67">
        <f t="shared" si="3"/>
        <v>0</v>
      </c>
      <c r="P20" s="8">
        <v>316.66</v>
      </c>
      <c r="Q20" s="67">
        <f t="shared" si="4"/>
        <v>0</v>
      </c>
      <c r="R20" s="74">
        <f t="shared" si="16"/>
        <v>1849.9999999999943</v>
      </c>
      <c r="S20" s="30">
        <v>1241.954</v>
      </c>
      <c r="T20" s="12">
        <f t="shared" si="5"/>
        <v>1337.999999999738</v>
      </c>
      <c r="U20" s="30">
        <v>1752.62</v>
      </c>
      <c r="V20" s="12">
        <f t="shared" si="6"/>
        <v>0</v>
      </c>
      <c r="W20" s="30">
        <v>54.016</v>
      </c>
      <c r="X20" s="12">
        <f t="shared" si="7"/>
        <v>55.999999999983174</v>
      </c>
      <c r="Y20" s="30">
        <v>2459.708</v>
      </c>
      <c r="Z20" s="12">
        <f t="shared" si="8"/>
        <v>1050.000000000182</v>
      </c>
      <c r="AA20" s="30">
        <v>266.701</v>
      </c>
      <c r="AB20" s="12">
        <f t="shared" si="9"/>
        <v>186.00000000003547</v>
      </c>
      <c r="AC20" s="30">
        <v>1271.792</v>
      </c>
      <c r="AD20" s="67">
        <f t="shared" si="10"/>
        <v>905.9999999997217</v>
      </c>
      <c r="AE20" s="11">
        <v>1290.53</v>
      </c>
      <c r="AF20" s="67">
        <f t="shared" si="10"/>
        <v>299.99999999972715</v>
      </c>
      <c r="AG20" s="11">
        <v>480.11</v>
      </c>
      <c r="AH20" s="67">
        <f t="shared" si="10"/>
        <v>240.00000000012278</v>
      </c>
      <c r="AI20" s="11">
        <v>94.18</v>
      </c>
      <c r="AJ20" s="67">
        <f t="shared" si="11"/>
        <v>60.000000000030695</v>
      </c>
      <c r="AK20" s="73">
        <f t="shared" si="17"/>
        <v>4075.9999999995102</v>
      </c>
      <c r="AL20" s="11"/>
      <c r="AM20" s="12">
        <f t="shared" si="12"/>
        <v>0</v>
      </c>
      <c r="AN20" s="11"/>
      <c r="AO20" s="12">
        <f t="shared" si="13"/>
        <v>0</v>
      </c>
      <c r="AP20" s="11"/>
      <c r="AQ20" s="12">
        <f t="shared" si="14"/>
        <v>0</v>
      </c>
      <c r="AR20" s="11"/>
      <c r="AS20" s="12">
        <f t="shared" si="15"/>
        <v>0</v>
      </c>
      <c r="AT20" s="13">
        <f t="shared" si="18"/>
        <v>5925.999999999505</v>
      </c>
    </row>
    <row r="21" spans="1:46" ht="12.75">
      <c r="A21" s="5" t="s">
        <v>18</v>
      </c>
      <c r="B21" s="30">
        <v>489.353</v>
      </c>
      <c r="C21" s="12">
        <f t="shared" si="0"/>
        <v>273.00000000002456</v>
      </c>
      <c r="D21" s="30">
        <v>132.948</v>
      </c>
      <c r="E21" s="12">
        <f t="shared" si="0"/>
        <v>54.00000000003047</v>
      </c>
      <c r="F21" s="30">
        <v>181.164</v>
      </c>
      <c r="G21" s="12">
        <f t="shared" si="1"/>
        <v>44.99999999995907</v>
      </c>
      <c r="H21" s="30">
        <v>1289.73</v>
      </c>
      <c r="I21" s="12">
        <f t="shared" si="2"/>
        <v>660.0000000000819</v>
      </c>
      <c r="J21" s="30">
        <v>807.112</v>
      </c>
      <c r="K21" s="67">
        <f t="shared" si="3"/>
        <v>791.999999999689</v>
      </c>
      <c r="L21" s="8">
        <v>1096.86</v>
      </c>
      <c r="M21" s="70">
        <f t="shared" si="3"/>
        <v>0</v>
      </c>
      <c r="N21" s="8">
        <v>402.31</v>
      </c>
      <c r="O21" s="67">
        <f t="shared" si="3"/>
        <v>59.99999999994543</v>
      </c>
      <c r="P21" s="8">
        <v>316.66</v>
      </c>
      <c r="Q21" s="67">
        <f t="shared" si="4"/>
        <v>0</v>
      </c>
      <c r="R21" s="74">
        <f t="shared" si="16"/>
        <v>1883.9999999997303</v>
      </c>
      <c r="S21" s="30">
        <v>1242.193</v>
      </c>
      <c r="T21" s="12">
        <f t="shared" si="5"/>
        <v>1434.0000000001965</v>
      </c>
      <c r="U21" s="30">
        <v>1752.62</v>
      </c>
      <c r="V21" s="12">
        <f t="shared" si="6"/>
        <v>0</v>
      </c>
      <c r="W21" s="30">
        <v>54.03</v>
      </c>
      <c r="X21" s="12">
        <f t="shared" si="7"/>
        <v>56.000000000011596</v>
      </c>
      <c r="Y21" s="30">
        <v>2460.285</v>
      </c>
      <c r="Z21" s="12">
        <f t="shared" si="8"/>
        <v>1153.9999999995416</v>
      </c>
      <c r="AA21" s="30">
        <v>266.792</v>
      </c>
      <c r="AB21" s="12">
        <f t="shared" si="9"/>
        <v>181.99999999990268</v>
      </c>
      <c r="AC21" s="30">
        <v>1272.105</v>
      </c>
      <c r="AD21" s="67">
        <f t="shared" si="10"/>
        <v>939.0000000003056</v>
      </c>
      <c r="AE21" s="11">
        <v>1290.58</v>
      </c>
      <c r="AF21" s="67">
        <f t="shared" si="10"/>
        <v>299.99999999972715</v>
      </c>
      <c r="AG21" s="11">
        <v>480.15</v>
      </c>
      <c r="AH21" s="67">
        <f t="shared" si="10"/>
        <v>239.99999999978172</v>
      </c>
      <c r="AI21" s="11">
        <v>94.2</v>
      </c>
      <c r="AJ21" s="67">
        <f t="shared" si="11"/>
        <v>119.99999999997613</v>
      </c>
      <c r="AK21" s="73">
        <f t="shared" si="17"/>
        <v>4304.999999999467</v>
      </c>
      <c r="AL21" s="11"/>
      <c r="AM21" s="12">
        <f t="shared" si="12"/>
        <v>0</v>
      </c>
      <c r="AN21" s="11"/>
      <c r="AO21" s="12">
        <f t="shared" si="13"/>
        <v>0</v>
      </c>
      <c r="AP21" s="11"/>
      <c r="AQ21" s="12">
        <f t="shared" si="14"/>
        <v>0</v>
      </c>
      <c r="AR21" s="11"/>
      <c r="AS21" s="12">
        <f t="shared" si="15"/>
        <v>0</v>
      </c>
      <c r="AT21" s="13">
        <f t="shared" si="18"/>
        <v>6188.999999999197</v>
      </c>
    </row>
    <row r="22" spans="1:46" ht="12.75">
      <c r="A22" s="5" t="s">
        <v>19</v>
      </c>
      <c r="B22" s="30">
        <v>489.435</v>
      </c>
      <c r="C22" s="12">
        <f t="shared" si="0"/>
        <v>245.9999999999809</v>
      </c>
      <c r="D22" s="30">
        <v>132.972</v>
      </c>
      <c r="E22" s="12">
        <f t="shared" si="0"/>
        <v>48.00000000000182</v>
      </c>
      <c r="F22" s="30">
        <v>181.177</v>
      </c>
      <c r="G22" s="12">
        <f t="shared" si="1"/>
        <v>39.00000000001569</v>
      </c>
      <c r="H22" s="30">
        <v>1289.93</v>
      </c>
      <c r="I22" s="12">
        <f t="shared" si="2"/>
        <v>600.0000000001364</v>
      </c>
      <c r="J22" s="30">
        <v>807.235</v>
      </c>
      <c r="K22" s="67">
        <f t="shared" si="3"/>
        <v>738.0000000002838</v>
      </c>
      <c r="L22" s="8">
        <v>1096.86</v>
      </c>
      <c r="M22" s="70">
        <f t="shared" si="3"/>
        <v>0</v>
      </c>
      <c r="N22" s="8">
        <v>402.31</v>
      </c>
      <c r="O22" s="67">
        <f t="shared" si="3"/>
        <v>0</v>
      </c>
      <c r="P22" s="8">
        <v>316.66</v>
      </c>
      <c r="Q22" s="67">
        <f t="shared" si="4"/>
        <v>0</v>
      </c>
      <c r="R22" s="74">
        <f t="shared" si="16"/>
        <v>1671.0000000004186</v>
      </c>
      <c r="S22" s="30">
        <v>1242.411</v>
      </c>
      <c r="T22" s="12">
        <f t="shared" si="5"/>
        <v>1308.0000000004475</v>
      </c>
      <c r="U22" s="30">
        <v>1752.62</v>
      </c>
      <c r="V22" s="12">
        <f t="shared" si="6"/>
        <v>0</v>
      </c>
      <c r="W22" s="30">
        <v>54.045</v>
      </c>
      <c r="X22" s="12">
        <f t="shared" si="7"/>
        <v>60.000000000002274</v>
      </c>
      <c r="Y22" s="30">
        <v>2460.838</v>
      </c>
      <c r="Z22" s="12">
        <f t="shared" si="8"/>
        <v>1106.0000000006767</v>
      </c>
      <c r="AA22" s="30">
        <v>266.857</v>
      </c>
      <c r="AB22" s="12">
        <f t="shared" si="9"/>
        <v>130.00000000010914</v>
      </c>
      <c r="AC22" s="30">
        <v>1272.387</v>
      </c>
      <c r="AD22" s="67">
        <f t="shared" si="10"/>
        <v>845.9999999997763</v>
      </c>
      <c r="AE22" s="11">
        <v>1290.63</v>
      </c>
      <c r="AF22" s="67">
        <f t="shared" si="10"/>
        <v>300.0000000010914</v>
      </c>
      <c r="AG22" s="11">
        <v>480.19</v>
      </c>
      <c r="AH22" s="67">
        <f t="shared" si="10"/>
        <v>240.00000000012278</v>
      </c>
      <c r="AI22" s="11">
        <v>94.22</v>
      </c>
      <c r="AJ22" s="67">
        <f t="shared" si="11"/>
        <v>119.99999999997613</v>
      </c>
      <c r="AK22" s="73">
        <f t="shared" si="17"/>
        <v>3990.000000002226</v>
      </c>
      <c r="AL22" s="11"/>
      <c r="AM22" s="12">
        <f t="shared" si="12"/>
        <v>0</v>
      </c>
      <c r="AN22" s="11"/>
      <c r="AO22" s="12">
        <f t="shared" si="13"/>
        <v>0</v>
      </c>
      <c r="AP22" s="11"/>
      <c r="AQ22" s="12">
        <f t="shared" si="14"/>
        <v>0</v>
      </c>
      <c r="AR22" s="11"/>
      <c r="AS22" s="12">
        <f t="shared" si="15"/>
        <v>0</v>
      </c>
      <c r="AT22" s="13">
        <f t="shared" si="18"/>
        <v>5661.000000002644</v>
      </c>
    </row>
    <row r="23" spans="1:46" ht="12.75">
      <c r="A23" s="5" t="s">
        <v>20</v>
      </c>
      <c r="B23" s="30">
        <v>489.52</v>
      </c>
      <c r="C23" s="12">
        <f t="shared" si="0"/>
        <v>254.9999999999386</v>
      </c>
      <c r="D23" s="30">
        <v>132.999</v>
      </c>
      <c r="E23" s="12">
        <f t="shared" si="0"/>
        <v>53.999999999973625</v>
      </c>
      <c r="F23" s="30">
        <v>181.191</v>
      </c>
      <c r="G23" s="12">
        <f t="shared" si="1"/>
        <v>42.00000000003001</v>
      </c>
      <c r="H23" s="30">
        <v>1290.16</v>
      </c>
      <c r="I23" s="12">
        <f t="shared" si="2"/>
        <v>690.0000000000546</v>
      </c>
      <c r="J23" s="30">
        <v>807.365</v>
      </c>
      <c r="K23" s="67">
        <f t="shared" si="3"/>
        <v>779.9999999999727</v>
      </c>
      <c r="L23" s="8">
        <v>1096.86</v>
      </c>
      <c r="M23" s="70">
        <f t="shared" si="3"/>
        <v>0</v>
      </c>
      <c r="N23" s="8">
        <v>402.32</v>
      </c>
      <c r="O23" s="67">
        <f t="shared" si="3"/>
        <v>59.99999999994543</v>
      </c>
      <c r="P23" s="8">
        <v>316.66</v>
      </c>
      <c r="Q23" s="67">
        <f t="shared" si="4"/>
        <v>0</v>
      </c>
      <c r="R23" s="74">
        <f t="shared" si="16"/>
        <v>1880.999999999915</v>
      </c>
      <c r="S23" s="30">
        <v>1242.645</v>
      </c>
      <c r="T23" s="12">
        <f t="shared" si="5"/>
        <v>1403.9999999995416</v>
      </c>
      <c r="U23" s="30">
        <v>1752.62</v>
      </c>
      <c r="V23" s="12">
        <f t="shared" si="6"/>
        <v>0</v>
      </c>
      <c r="W23" s="30">
        <v>54.061</v>
      </c>
      <c r="X23" s="12">
        <f t="shared" si="7"/>
        <v>63.99999999999295</v>
      </c>
      <c r="Y23" s="30">
        <v>2461.444</v>
      </c>
      <c r="Z23" s="12">
        <f t="shared" si="8"/>
        <v>1211.9999999995343</v>
      </c>
      <c r="AA23" s="30">
        <v>266.931</v>
      </c>
      <c r="AB23" s="12">
        <f t="shared" si="9"/>
        <v>147.99999999991087</v>
      </c>
      <c r="AC23" s="30">
        <v>1272.71</v>
      </c>
      <c r="AD23" s="67">
        <f t="shared" si="10"/>
        <v>969.0000000002783</v>
      </c>
      <c r="AE23" s="11">
        <v>1290.69</v>
      </c>
      <c r="AF23" s="67">
        <f t="shared" si="10"/>
        <v>359.9999999996726</v>
      </c>
      <c r="AG23" s="11">
        <v>480.24</v>
      </c>
      <c r="AH23" s="67">
        <f t="shared" si="10"/>
        <v>300.0000000000682</v>
      </c>
      <c r="AI23" s="11">
        <v>94.24</v>
      </c>
      <c r="AJ23" s="67">
        <f t="shared" si="11"/>
        <v>119.99999999997613</v>
      </c>
      <c r="AK23" s="73">
        <f t="shared" si="17"/>
        <v>4456.999999998999</v>
      </c>
      <c r="AL23" s="11"/>
      <c r="AM23" s="12">
        <f t="shared" si="12"/>
        <v>0</v>
      </c>
      <c r="AN23" s="11"/>
      <c r="AO23" s="12">
        <f t="shared" si="13"/>
        <v>0</v>
      </c>
      <c r="AP23" s="11"/>
      <c r="AQ23" s="12">
        <f t="shared" si="14"/>
        <v>0</v>
      </c>
      <c r="AR23" s="11"/>
      <c r="AS23" s="12">
        <f t="shared" si="15"/>
        <v>0</v>
      </c>
      <c r="AT23" s="13">
        <f t="shared" si="18"/>
        <v>6337.999999998914</v>
      </c>
    </row>
    <row r="24" spans="1:46" ht="12.75">
      <c r="A24" s="5" t="s">
        <v>21</v>
      </c>
      <c r="B24" s="30">
        <v>489.593</v>
      </c>
      <c r="C24" s="12">
        <f t="shared" si="0"/>
        <v>219.00000000010778</v>
      </c>
      <c r="D24" s="30">
        <v>133.024</v>
      </c>
      <c r="E24" s="12">
        <f t="shared" si="0"/>
        <v>50.00000000001137</v>
      </c>
      <c r="F24" s="30">
        <v>181.205</v>
      </c>
      <c r="G24" s="12">
        <f t="shared" si="1"/>
        <v>42.00000000003001</v>
      </c>
      <c r="H24" s="30">
        <v>1290.38</v>
      </c>
      <c r="I24" s="12">
        <f t="shared" si="2"/>
        <v>660.0000000000819</v>
      </c>
      <c r="J24" s="30">
        <v>807.493</v>
      </c>
      <c r="K24" s="67">
        <f t="shared" si="3"/>
        <v>768.0000000002565</v>
      </c>
      <c r="L24" s="8">
        <v>1096.86</v>
      </c>
      <c r="M24" s="70">
        <f t="shared" si="3"/>
        <v>0</v>
      </c>
      <c r="N24" s="8">
        <v>402.32</v>
      </c>
      <c r="O24" s="67">
        <f t="shared" si="3"/>
        <v>0</v>
      </c>
      <c r="P24" s="8">
        <v>316.66</v>
      </c>
      <c r="Q24" s="67">
        <f t="shared" si="4"/>
        <v>0</v>
      </c>
      <c r="R24" s="74">
        <f t="shared" si="16"/>
        <v>1739.0000000004875</v>
      </c>
      <c r="S24" s="30">
        <v>1242.866</v>
      </c>
      <c r="T24" s="12">
        <f t="shared" si="5"/>
        <v>1326.0000000000218</v>
      </c>
      <c r="U24" s="30">
        <v>1752.62</v>
      </c>
      <c r="V24" s="12">
        <f t="shared" si="6"/>
        <v>0</v>
      </c>
      <c r="W24" s="30">
        <v>54.075</v>
      </c>
      <c r="X24" s="12">
        <f t="shared" si="7"/>
        <v>56.000000000011596</v>
      </c>
      <c r="Y24" s="30">
        <v>2462.022</v>
      </c>
      <c r="Z24" s="12">
        <f t="shared" si="8"/>
        <v>1155.999999999949</v>
      </c>
      <c r="AA24" s="30">
        <v>267.004</v>
      </c>
      <c r="AB24" s="12">
        <f t="shared" si="9"/>
        <v>146.00000000007185</v>
      </c>
      <c r="AC24" s="30">
        <v>1273.028</v>
      </c>
      <c r="AD24" s="67">
        <f t="shared" si="10"/>
        <v>953.9999999999509</v>
      </c>
      <c r="AE24" s="11">
        <v>1290.74</v>
      </c>
      <c r="AF24" s="67">
        <f t="shared" si="10"/>
        <v>299.99999999972715</v>
      </c>
      <c r="AG24" s="11">
        <v>480.28</v>
      </c>
      <c r="AH24" s="67">
        <f t="shared" si="10"/>
        <v>239.99999999978172</v>
      </c>
      <c r="AI24" s="11">
        <v>94.26</v>
      </c>
      <c r="AJ24" s="67">
        <f t="shared" si="11"/>
        <v>120.00000000006139</v>
      </c>
      <c r="AK24" s="73">
        <f t="shared" si="17"/>
        <v>4177.999999999514</v>
      </c>
      <c r="AL24" s="11"/>
      <c r="AM24" s="12">
        <f t="shared" si="12"/>
        <v>0</v>
      </c>
      <c r="AN24" s="11"/>
      <c r="AO24" s="12">
        <f t="shared" si="13"/>
        <v>0</v>
      </c>
      <c r="AP24" s="11"/>
      <c r="AQ24" s="12">
        <f t="shared" si="14"/>
        <v>0</v>
      </c>
      <c r="AR24" s="11"/>
      <c r="AS24" s="12">
        <f t="shared" si="15"/>
        <v>0</v>
      </c>
      <c r="AT24" s="13">
        <f t="shared" si="18"/>
        <v>5917.000000000002</v>
      </c>
    </row>
    <row r="25" spans="1:46" ht="12.75">
      <c r="A25" s="5" t="s">
        <v>22</v>
      </c>
      <c r="B25" s="30">
        <v>489.663</v>
      </c>
      <c r="C25" s="12">
        <f aca="true" t="shared" si="19" ref="C25:E30">(B25-B24)*B$5</f>
        <v>209.99999999997954</v>
      </c>
      <c r="D25" s="30">
        <v>133.051</v>
      </c>
      <c r="E25" s="12">
        <f t="shared" si="19"/>
        <v>53.999999999973625</v>
      </c>
      <c r="F25" s="30">
        <v>181.221</v>
      </c>
      <c r="G25" s="12">
        <f t="shared" si="1"/>
        <v>47.9999999999734</v>
      </c>
      <c r="H25" s="30">
        <v>1290.57</v>
      </c>
      <c r="I25" s="12">
        <f t="shared" si="2"/>
        <v>569.9999999994816</v>
      </c>
      <c r="J25" s="30">
        <v>807.631</v>
      </c>
      <c r="K25" s="67">
        <f t="shared" si="3"/>
        <v>827.9999999995198</v>
      </c>
      <c r="L25" s="8">
        <v>1096.86</v>
      </c>
      <c r="M25" s="70">
        <f t="shared" si="3"/>
        <v>0</v>
      </c>
      <c r="N25" s="8">
        <v>402.33</v>
      </c>
      <c r="O25" s="67">
        <f t="shared" si="3"/>
        <v>59.99999999994543</v>
      </c>
      <c r="P25" s="8">
        <v>316.66</v>
      </c>
      <c r="Q25" s="67">
        <f t="shared" si="4"/>
        <v>0</v>
      </c>
      <c r="R25" s="74">
        <f t="shared" si="16"/>
        <v>1769.9999999988734</v>
      </c>
      <c r="S25" s="30">
        <v>1243.104</v>
      </c>
      <c r="T25" s="12">
        <f t="shared" si="5"/>
        <v>1428.0000000003383</v>
      </c>
      <c r="U25" s="30">
        <v>1752.62</v>
      </c>
      <c r="V25" s="12">
        <f t="shared" si="6"/>
        <v>0</v>
      </c>
      <c r="W25" s="30">
        <v>54.09</v>
      </c>
      <c r="X25" s="12">
        <f t="shared" si="7"/>
        <v>60.000000000002274</v>
      </c>
      <c r="Y25" s="30">
        <v>2462.636</v>
      </c>
      <c r="Z25" s="12">
        <f t="shared" si="8"/>
        <v>1228.0000000000655</v>
      </c>
      <c r="AA25" s="30">
        <v>267.076</v>
      </c>
      <c r="AB25" s="12">
        <f t="shared" si="9"/>
        <v>144.00000000000546</v>
      </c>
      <c r="AC25" s="30">
        <v>1273.34</v>
      </c>
      <c r="AD25" s="67">
        <f t="shared" si="10"/>
        <v>935.9999999996944</v>
      </c>
      <c r="AE25" s="11">
        <v>1290.79</v>
      </c>
      <c r="AF25" s="67">
        <f t="shared" si="10"/>
        <v>299.99999999972715</v>
      </c>
      <c r="AG25" s="11">
        <v>480.33</v>
      </c>
      <c r="AH25" s="67">
        <f t="shared" si="10"/>
        <v>300.0000000000682</v>
      </c>
      <c r="AI25" s="11">
        <v>94.27</v>
      </c>
      <c r="AJ25" s="67">
        <f t="shared" si="11"/>
        <v>59.99999999994543</v>
      </c>
      <c r="AK25" s="73">
        <f t="shared" si="17"/>
        <v>4395.999999999902</v>
      </c>
      <c r="AL25" s="11"/>
      <c r="AM25" s="12">
        <f t="shared" si="12"/>
        <v>0</v>
      </c>
      <c r="AN25" s="11"/>
      <c r="AO25" s="12">
        <f t="shared" si="13"/>
        <v>0</v>
      </c>
      <c r="AP25" s="11"/>
      <c r="AQ25" s="12">
        <f t="shared" si="14"/>
        <v>0</v>
      </c>
      <c r="AR25" s="11"/>
      <c r="AS25" s="12">
        <f t="shared" si="15"/>
        <v>0</v>
      </c>
      <c r="AT25" s="13">
        <f t="shared" si="18"/>
        <v>6165.999999998775</v>
      </c>
    </row>
    <row r="26" spans="1:46" ht="12.75">
      <c r="A26" s="5" t="s">
        <v>23</v>
      </c>
      <c r="B26" s="30">
        <v>489.73</v>
      </c>
      <c r="C26" s="12">
        <f t="shared" si="19"/>
        <v>201.00000000002183</v>
      </c>
      <c r="D26" s="30">
        <v>133.077</v>
      </c>
      <c r="E26" s="12">
        <f t="shared" si="19"/>
        <v>52.00000000002092</v>
      </c>
      <c r="F26" s="30">
        <v>181.237</v>
      </c>
      <c r="G26" s="12">
        <f t="shared" si="1"/>
        <v>47.9999999999734</v>
      </c>
      <c r="H26" s="30">
        <v>1290.72</v>
      </c>
      <c r="I26" s="12">
        <f t="shared" si="2"/>
        <v>450.00000000027285</v>
      </c>
      <c r="J26" s="30">
        <v>807.775</v>
      </c>
      <c r="K26" s="67">
        <f t="shared" si="3"/>
        <v>864.0000000000327</v>
      </c>
      <c r="L26" s="8">
        <v>1096.86</v>
      </c>
      <c r="M26" s="70">
        <f t="shared" si="3"/>
        <v>0</v>
      </c>
      <c r="N26" s="8">
        <v>402.33</v>
      </c>
      <c r="O26" s="67">
        <f t="shared" si="3"/>
        <v>0</v>
      </c>
      <c r="P26" s="8">
        <v>316.66</v>
      </c>
      <c r="Q26" s="67">
        <f t="shared" si="4"/>
        <v>0</v>
      </c>
      <c r="R26" s="74">
        <f t="shared" si="16"/>
        <v>1615.0000000003217</v>
      </c>
      <c r="S26" s="30">
        <v>1243.344</v>
      </c>
      <c r="T26" s="12">
        <f t="shared" si="5"/>
        <v>1440.0000000000546</v>
      </c>
      <c r="U26" s="30">
        <v>1752.62</v>
      </c>
      <c r="V26" s="12">
        <f t="shared" si="6"/>
        <v>0</v>
      </c>
      <c r="W26" s="30">
        <v>54.104</v>
      </c>
      <c r="X26" s="12">
        <f t="shared" si="7"/>
        <v>55.999999999983174</v>
      </c>
      <c r="Y26" s="30">
        <v>2463.292</v>
      </c>
      <c r="Z26" s="12">
        <f t="shared" si="8"/>
        <v>1311.9999999998981</v>
      </c>
      <c r="AA26" s="30">
        <v>267.15</v>
      </c>
      <c r="AB26" s="12">
        <f t="shared" si="9"/>
        <v>147.99999999991087</v>
      </c>
      <c r="AC26" s="30">
        <v>1273.643</v>
      </c>
      <c r="AD26" s="67">
        <f t="shared" si="10"/>
        <v>909.0000000003329</v>
      </c>
      <c r="AE26" s="11">
        <v>1290.83</v>
      </c>
      <c r="AF26" s="67">
        <f t="shared" si="10"/>
        <v>239.99999999978172</v>
      </c>
      <c r="AG26" s="11">
        <v>480.37</v>
      </c>
      <c r="AH26" s="67">
        <f t="shared" si="10"/>
        <v>240.00000000012278</v>
      </c>
      <c r="AI26" s="11">
        <v>94.29</v>
      </c>
      <c r="AJ26" s="67">
        <f t="shared" si="11"/>
        <v>120.00000000006139</v>
      </c>
      <c r="AK26" s="73">
        <f t="shared" si="17"/>
        <v>4345.000000000085</v>
      </c>
      <c r="AL26" s="11"/>
      <c r="AM26" s="12">
        <f t="shared" si="12"/>
        <v>0</v>
      </c>
      <c r="AN26" s="11"/>
      <c r="AO26" s="12">
        <f t="shared" si="13"/>
        <v>0</v>
      </c>
      <c r="AP26" s="11"/>
      <c r="AQ26" s="12">
        <f t="shared" si="14"/>
        <v>0</v>
      </c>
      <c r="AR26" s="11"/>
      <c r="AS26" s="12">
        <f t="shared" si="15"/>
        <v>0</v>
      </c>
      <c r="AT26" s="13">
        <f t="shared" si="18"/>
        <v>5960.0000000004065</v>
      </c>
    </row>
    <row r="27" spans="1:46" ht="12.75">
      <c r="A27" s="5" t="s">
        <v>24</v>
      </c>
      <c r="B27" s="30">
        <v>489.797</v>
      </c>
      <c r="C27" s="12">
        <f t="shared" si="19"/>
        <v>201.00000000002183</v>
      </c>
      <c r="D27" s="30">
        <v>133.102</v>
      </c>
      <c r="E27" s="12">
        <f t="shared" si="19"/>
        <v>50.00000000001137</v>
      </c>
      <c r="F27" s="30">
        <v>181.255</v>
      </c>
      <c r="G27" s="12">
        <f t="shared" si="1"/>
        <v>54.000000000002046</v>
      </c>
      <c r="H27" s="30">
        <v>1290.83</v>
      </c>
      <c r="I27" s="12">
        <f t="shared" si="2"/>
        <v>329.99999999969987</v>
      </c>
      <c r="J27" s="30">
        <v>807.911</v>
      </c>
      <c r="K27" s="67">
        <f t="shared" si="3"/>
        <v>815.9999999998035</v>
      </c>
      <c r="L27" s="8">
        <v>1096.86</v>
      </c>
      <c r="M27" s="70">
        <f t="shared" si="3"/>
        <v>0</v>
      </c>
      <c r="N27" s="8">
        <v>402.33</v>
      </c>
      <c r="O27" s="67">
        <f t="shared" si="3"/>
        <v>0</v>
      </c>
      <c r="P27" s="8">
        <v>316.66</v>
      </c>
      <c r="Q27" s="67">
        <f t="shared" si="4"/>
        <v>0</v>
      </c>
      <c r="R27" s="74">
        <f t="shared" si="16"/>
        <v>1450.9999999995387</v>
      </c>
      <c r="S27" s="30">
        <v>1243.571</v>
      </c>
      <c r="T27" s="12">
        <f t="shared" si="5"/>
        <v>1361.9999999991705</v>
      </c>
      <c r="U27" s="30">
        <v>1752.62</v>
      </c>
      <c r="V27" s="12">
        <f t="shared" si="6"/>
        <v>0</v>
      </c>
      <c r="W27" s="30">
        <v>54.117</v>
      </c>
      <c r="X27" s="12">
        <f t="shared" si="7"/>
        <v>51.9999999999925</v>
      </c>
      <c r="Y27" s="30">
        <v>2463.939</v>
      </c>
      <c r="Z27" s="12">
        <f t="shared" si="8"/>
        <v>1293.999999999869</v>
      </c>
      <c r="AA27" s="30">
        <v>267.221</v>
      </c>
      <c r="AB27" s="12">
        <f t="shared" si="9"/>
        <v>142.00000000005275</v>
      </c>
      <c r="AC27" s="30">
        <v>1273.918</v>
      </c>
      <c r="AD27" s="67">
        <f t="shared" si="10"/>
        <v>824.9999999995907</v>
      </c>
      <c r="AE27" s="11">
        <v>1290.88</v>
      </c>
      <c r="AF27" s="67">
        <f t="shared" si="10"/>
        <v>300.0000000010914</v>
      </c>
      <c r="AG27" s="11">
        <v>480.41</v>
      </c>
      <c r="AH27" s="67">
        <f t="shared" si="10"/>
        <v>240.00000000012278</v>
      </c>
      <c r="AI27" s="11">
        <v>94.31</v>
      </c>
      <c r="AJ27" s="67">
        <f t="shared" si="11"/>
        <v>119.99999999997613</v>
      </c>
      <c r="AK27" s="73">
        <f t="shared" si="17"/>
        <v>4214.99999999989</v>
      </c>
      <c r="AL27" s="11"/>
      <c r="AM27" s="12">
        <f t="shared" si="12"/>
        <v>0</v>
      </c>
      <c r="AN27" s="11"/>
      <c r="AO27" s="12">
        <f t="shared" si="13"/>
        <v>0</v>
      </c>
      <c r="AP27" s="11"/>
      <c r="AQ27" s="12">
        <f t="shared" si="14"/>
        <v>0</v>
      </c>
      <c r="AR27" s="11"/>
      <c r="AS27" s="12">
        <f t="shared" si="15"/>
        <v>0</v>
      </c>
      <c r="AT27" s="13">
        <f t="shared" si="18"/>
        <v>5665.999999999429</v>
      </c>
    </row>
    <row r="28" spans="1:46" ht="12.75">
      <c r="A28" s="5" t="s">
        <v>25</v>
      </c>
      <c r="B28" s="30">
        <v>489.904</v>
      </c>
      <c r="C28" s="12">
        <f t="shared" si="19"/>
        <v>320.9999999999127</v>
      </c>
      <c r="D28" s="30">
        <v>133.14</v>
      </c>
      <c r="E28" s="12">
        <f t="shared" si="19"/>
        <v>75.99999999996498</v>
      </c>
      <c r="F28" s="30">
        <v>181.28</v>
      </c>
      <c r="G28" s="12">
        <f t="shared" si="1"/>
        <v>75.00000000001705</v>
      </c>
      <c r="H28" s="30">
        <v>1290.99</v>
      </c>
      <c r="I28" s="12">
        <f t="shared" si="2"/>
        <v>480.00000000024556</v>
      </c>
      <c r="J28" s="30">
        <v>808.111</v>
      </c>
      <c r="K28" s="67">
        <f t="shared" si="3"/>
        <v>1200.0000000002728</v>
      </c>
      <c r="L28" s="8">
        <v>1096.86</v>
      </c>
      <c r="M28" s="70">
        <f t="shared" si="3"/>
        <v>0</v>
      </c>
      <c r="N28" s="8">
        <v>402.34</v>
      </c>
      <c r="O28" s="67">
        <f t="shared" si="3"/>
        <v>59.99999999994543</v>
      </c>
      <c r="P28" s="8">
        <v>316.66</v>
      </c>
      <c r="Q28" s="67">
        <f t="shared" si="4"/>
        <v>0</v>
      </c>
      <c r="R28" s="74">
        <f t="shared" si="16"/>
        <v>2212.0000000003583</v>
      </c>
      <c r="S28" s="30">
        <v>1243.904</v>
      </c>
      <c r="T28" s="12">
        <f t="shared" si="5"/>
        <v>1998.000000000502</v>
      </c>
      <c r="U28" s="30">
        <v>1752.62</v>
      </c>
      <c r="V28" s="12">
        <f t="shared" si="6"/>
        <v>0</v>
      </c>
      <c r="W28" s="30">
        <v>54.138</v>
      </c>
      <c r="X28" s="12">
        <f t="shared" si="7"/>
        <v>84.00000000000318</v>
      </c>
      <c r="Y28" s="30">
        <v>2464.931</v>
      </c>
      <c r="Z28" s="12">
        <f t="shared" si="8"/>
        <v>1984.0000000003783</v>
      </c>
      <c r="AA28" s="30">
        <v>267.314</v>
      </c>
      <c r="AB28" s="12">
        <f t="shared" si="9"/>
        <v>186.00000000003547</v>
      </c>
      <c r="AC28" s="30">
        <v>1274.325</v>
      </c>
      <c r="AD28" s="67">
        <f t="shared" si="10"/>
        <v>1221.0000000004584</v>
      </c>
      <c r="AE28" s="11">
        <v>1290.94</v>
      </c>
      <c r="AF28" s="67">
        <f t="shared" si="10"/>
        <v>359.9999999996726</v>
      </c>
      <c r="AG28" s="11">
        <v>480.46</v>
      </c>
      <c r="AH28" s="67">
        <f t="shared" si="10"/>
        <v>299.99999999972715</v>
      </c>
      <c r="AI28" s="11">
        <v>94.34</v>
      </c>
      <c r="AJ28" s="67">
        <f t="shared" si="11"/>
        <v>180.00000000000682</v>
      </c>
      <c r="AK28" s="73">
        <f t="shared" si="17"/>
        <v>6133.000000000777</v>
      </c>
      <c r="AL28" s="11"/>
      <c r="AM28" s="12">
        <f t="shared" si="12"/>
        <v>0</v>
      </c>
      <c r="AN28" s="11"/>
      <c r="AO28" s="12">
        <f t="shared" si="13"/>
        <v>0</v>
      </c>
      <c r="AP28" s="11"/>
      <c r="AQ28" s="12">
        <f t="shared" si="14"/>
        <v>0</v>
      </c>
      <c r="AR28" s="11"/>
      <c r="AS28" s="12">
        <f t="shared" si="15"/>
        <v>0</v>
      </c>
      <c r="AT28" s="13">
        <f t="shared" si="18"/>
        <v>8345.000000001135</v>
      </c>
    </row>
    <row r="29" spans="1:46" ht="12.75">
      <c r="A29" s="5" t="s">
        <v>26</v>
      </c>
      <c r="B29" s="30">
        <v>489.984</v>
      </c>
      <c r="C29" s="12">
        <f t="shared" si="19"/>
        <v>239.99999999995225</v>
      </c>
      <c r="D29" s="30">
        <v>133.167</v>
      </c>
      <c r="E29" s="12">
        <f t="shared" si="19"/>
        <v>54.00000000003047</v>
      </c>
      <c r="F29" s="30">
        <v>181.297</v>
      </c>
      <c r="G29" s="12">
        <f t="shared" si="1"/>
        <v>50.99999999998772</v>
      </c>
      <c r="H29" s="30">
        <v>1291.09</v>
      </c>
      <c r="I29" s="12">
        <f t="shared" si="2"/>
        <v>299.99999999972715</v>
      </c>
      <c r="J29" s="30">
        <v>808.231</v>
      </c>
      <c r="K29" s="67">
        <f t="shared" si="3"/>
        <v>720.0000000000273</v>
      </c>
      <c r="L29" s="8">
        <v>1096.86</v>
      </c>
      <c r="M29" s="70">
        <f t="shared" si="3"/>
        <v>0</v>
      </c>
      <c r="N29" s="8">
        <v>402.34</v>
      </c>
      <c r="O29" s="67">
        <f t="shared" si="3"/>
        <v>0</v>
      </c>
      <c r="P29" s="8">
        <v>316.66</v>
      </c>
      <c r="Q29" s="67">
        <f t="shared" si="4"/>
        <v>0</v>
      </c>
      <c r="R29" s="74">
        <f t="shared" si="16"/>
        <v>1364.9999999997249</v>
      </c>
      <c r="S29" s="30">
        <v>1244.11</v>
      </c>
      <c r="T29" s="12">
        <f t="shared" si="5"/>
        <v>1235.9999999994216</v>
      </c>
      <c r="U29" s="30">
        <v>1752.62</v>
      </c>
      <c r="V29" s="12">
        <f t="shared" si="6"/>
        <v>0</v>
      </c>
      <c r="W29" s="30">
        <v>54.152</v>
      </c>
      <c r="X29" s="12">
        <f t="shared" si="7"/>
        <v>56.000000000011596</v>
      </c>
      <c r="Y29" s="30">
        <v>2465.562</v>
      </c>
      <c r="Z29" s="12">
        <f t="shared" si="8"/>
        <v>1261.9999999997162</v>
      </c>
      <c r="AA29" s="30">
        <v>267.368</v>
      </c>
      <c r="AB29" s="12">
        <f t="shared" si="9"/>
        <v>107.99999999994725</v>
      </c>
      <c r="AC29" s="30">
        <v>1274.58</v>
      </c>
      <c r="AD29" s="67">
        <f t="shared" si="10"/>
        <v>764.9999999996453</v>
      </c>
      <c r="AE29" s="11">
        <v>1290.98</v>
      </c>
      <c r="AF29" s="67">
        <f t="shared" si="10"/>
        <v>239.99999999978172</v>
      </c>
      <c r="AG29" s="11">
        <v>480.49</v>
      </c>
      <c r="AH29" s="67">
        <f t="shared" si="10"/>
        <v>180.00000000017735</v>
      </c>
      <c r="AI29" s="11">
        <v>94.36</v>
      </c>
      <c r="AJ29" s="67">
        <f t="shared" si="11"/>
        <v>119.99999999997613</v>
      </c>
      <c r="AK29" s="73">
        <f t="shared" si="17"/>
        <v>3846.9999999987012</v>
      </c>
      <c r="AL29" s="11"/>
      <c r="AM29" s="12">
        <f t="shared" si="12"/>
        <v>0</v>
      </c>
      <c r="AN29" s="11"/>
      <c r="AO29" s="12">
        <f t="shared" si="13"/>
        <v>0</v>
      </c>
      <c r="AP29" s="11"/>
      <c r="AQ29" s="12">
        <f t="shared" si="14"/>
        <v>0</v>
      </c>
      <c r="AR29" s="11"/>
      <c r="AS29" s="12">
        <f t="shared" si="15"/>
        <v>0</v>
      </c>
      <c r="AT29" s="13">
        <f t="shared" si="18"/>
        <v>5211.999999998426</v>
      </c>
    </row>
    <row r="30" spans="1:46" ht="12.75">
      <c r="A30" s="5" t="s">
        <v>27</v>
      </c>
      <c r="B30" s="30">
        <v>490.056</v>
      </c>
      <c r="C30" s="12">
        <f t="shared" si="19"/>
        <v>216.00000000000819</v>
      </c>
      <c r="D30" s="30">
        <v>133.195</v>
      </c>
      <c r="E30" s="12">
        <f t="shared" si="19"/>
        <v>55.999999999983174</v>
      </c>
      <c r="F30" s="30">
        <v>181.314</v>
      </c>
      <c r="G30" s="12">
        <f>(F30-F29)*F$5</f>
        <v>50.99999999998772</v>
      </c>
      <c r="H30" s="30">
        <v>1291.2</v>
      </c>
      <c r="I30" s="12">
        <f t="shared" si="2"/>
        <v>330.000000000382</v>
      </c>
      <c r="J30" s="30">
        <v>808.352</v>
      </c>
      <c r="K30" s="67">
        <f t="shared" si="3"/>
        <v>725.9999999998854</v>
      </c>
      <c r="L30" s="8">
        <v>1096.86</v>
      </c>
      <c r="M30" s="70">
        <f t="shared" si="3"/>
        <v>0</v>
      </c>
      <c r="N30" s="8">
        <v>402.35</v>
      </c>
      <c r="O30" s="67">
        <f t="shared" si="3"/>
        <v>60.00000000028649</v>
      </c>
      <c r="P30" s="8">
        <v>316.66</v>
      </c>
      <c r="Q30" s="67">
        <f t="shared" si="4"/>
        <v>0</v>
      </c>
      <c r="R30" s="74">
        <f t="shared" si="16"/>
        <v>1439.000000000533</v>
      </c>
      <c r="S30" s="30">
        <v>1244.327</v>
      </c>
      <c r="T30" s="12">
        <f t="shared" si="5"/>
        <v>1302.0000000005894</v>
      </c>
      <c r="U30" s="30">
        <v>1752.62</v>
      </c>
      <c r="V30" s="12">
        <f t="shared" si="6"/>
        <v>0</v>
      </c>
      <c r="W30" s="30">
        <v>54.168</v>
      </c>
      <c r="X30" s="12">
        <f t="shared" si="7"/>
        <v>63.99999999999295</v>
      </c>
      <c r="Y30" s="30">
        <v>2466.219</v>
      </c>
      <c r="Z30" s="12">
        <f t="shared" si="8"/>
        <v>1314.0000000003056</v>
      </c>
      <c r="AA30" s="30">
        <v>267.424</v>
      </c>
      <c r="AB30" s="12">
        <f t="shared" si="9"/>
        <v>111.99999999996635</v>
      </c>
      <c r="AC30" s="30">
        <v>1274.855</v>
      </c>
      <c r="AD30" s="67">
        <f t="shared" si="10"/>
        <v>825.0000000002728</v>
      </c>
      <c r="AE30" s="11">
        <v>1291.01</v>
      </c>
      <c r="AF30" s="67">
        <f t="shared" si="10"/>
        <v>179.9999999998363</v>
      </c>
      <c r="AG30" s="11">
        <v>480.5</v>
      </c>
      <c r="AH30" s="67">
        <f t="shared" si="10"/>
        <v>59.99999999994543</v>
      </c>
      <c r="AI30" s="11">
        <v>94.38</v>
      </c>
      <c r="AJ30" s="67">
        <f t="shared" si="11"/>
        <v>119.99999999997613</v>
      </c>
      <c r="AK30" s="73">
        <f t="shared" si="17"/>
        <v>3857.0000000009086</v>
      </c>
      <c r="AL30" s="11"/>
      <c r="AM30" s="12">
        <f t="shared" si="12"/>
        <v>0</v>
      </c>
      <c r="AN30" s="11"/>
      <c r="AO30" s="12">
        <f t="shared" si="13"/>
        <v>0</v>
      </c>
      <c r="AP30" s="11"/>
      <c r="AQ30" s="12">
        <f t="shared" si="14"/>
        <v>0</v>
      </c>
      <c r="AR30" s="11"/>
      <c r="AS30" s="12">
        <f t="shared" si="15"/>
        <v>0</v>
      </c>
      <c r="AT30" s="13">
        <f t="shared" si="18"/>
        <v>5296.000000001442</v>
      </c>
    </row>
    <row r="31" spans="1:46" ht="12.75">
      <c r="A31" s="5" t="s">
        <v>28</v>
      </c>
      <c r="B31" s="30">
        <v>490.116</v>
      </c>
      <c r="C31" s="12">
        <f>(B31-B30)*B$5</f>
        <v>180.00000000000682</v>
      </c>
      <c r="D31" s="30">
        <v>133.223</v>
      </c>
      <c r="E31" s="29">
        <f>(D31-D30)*D$5</f>
        <v>56.00000000004002</v>
      </c>
      <c r="F31" s="30">
        <v>181.331</v>
      </c>
      <c r="G31" s="29">
        <f>(F31-F30)*F$5</f>
        <v>50.99999999998772</v>
      </c>
      <c r="H31" s="30">
        <v>1291.31</v>
      </c>
      <c r="I31" s="29">
        <f>(H31-H30)*H$5</f>
        <v>329.99999999969987</v>
      </c>
      <c r="J31" s="30">
        <v>808.461</v>
      </c>
      <c r="K31" s="68">
        <f>(J31-J30)*J$5</f>
        <v>654.0000000002237</v>
      </c>
      <c r="L31" s="8">
        <v>1096.86</v>
      </c>
      <c r="M31" s="70">
        <f>(L31-L30)*L$5</f>
        <v>0</v>
      </c>
      <c r="N31" s="8">
        <v>402.35</v>
      </c>
      <c r="O31" s="67">
        <f>(N31-N30)*N$5</f>
        <v>0</v>
      </c>
      <c r="P31" s="8">
        <v>316.66</v>
      </c>
      <c r="Q31" s="67">
        <f>(P31-P30)*P$5</f>
        <v>0</v>
      </c>
      <c r="R31" s="74">
        <f t="shared" si="16"/>
        <v>1270.9999999999582</v>
      </c>
      <c r="S31" s="30">
        <v>1244.525</v>
      </c>
      <c r="T31" s="29">
        <f>(S31-S30)*S$5</f>
        <v>1188.0000000005566</v>
      </c>
      <c r="U31" s="30">
        <v>1752.62</v>
      </c>
      <c r="V31" s="29">
        <f>(U31-U30)*U$5</f>
        <v>0</v>
      </c>
      <c r="W31" s="30">
        <v>54.184</v>
      </c>
      <c r="X31" s="29">
        <f>(W31-W30)*W$5</f>
        <v>63.99999999999295</v>
      </c>
      <c r="Y31" s="30">
        <v>2466.831</v>
      </c>
      <c r="Z31" s="29">
        <f>(Y31-Y30)*Y$5</f>
        <v>1224.00000000016</v>
      </c>
      <c r="AA31" s="30">
        <v>267.475</v>
      </c>
      <c r="AB31" s="29">
        <f>(AA31-AA30)*AA$5</f>
        <v>102.00000000008913</v>
      </c>
      <c r="AC31" s="30">
        <v>1275.112</v>
      </c>
      <c r="AD31" s="68">
        <f>(AC31-AC30)*AC$5</f>
        <v>771.0000000001855</v>
      </c>
      <c r="AE31" s="11">
        <v>1291.03</v>
      </c>
      <c r="AF31" s="67">
        <f>(AE31-AE30)*AE$5</f>
        <v>119.99999999989086</v>
      </c>
      <c r="AG31" s="28">
        <v>480.52</v>
      </c>
      <c r="AH31" s="67">
        <f>(AG31-AG30)*AG$5</f>
        <v>119.99999999989086</v>
      </c>
      <c r="AI31" s="28">
        <v>94.4</v>
      </c>
      <c r="AJ31" s="67">
        <f>(AI31-AI30)*AI$5</f>
        <v>120.00000000006139</v>
      </c>
      <c r="AK31" s="74">
        <f t="shared" si="17"/>
        <v>3589.000000000766</v>
      </c>
      <c r="AL31" s="28"/>
      <c r="AM31" s="29"/>
      <c r="AN31" s="28"/>
      <c r="AO31" s="29"/>
      <c r="AP31" s="28"/>
      <c r="AQ31" s="29"/>
      <c r="AR31" s="28"/>
      <c r="AS31" s="29"/>
      <c r="AT31" s="13">
        <f t="shared" si="18"/>
        <v>4860.000000000724</v>
      </c>
    </row>
    <row r="32" spans="1:46" ht="13.5" thickBot="1">
      <c r="A32" s="5" t="s">
        <v>40</v>
      </c>
      <c r="B32" s="30">
        <v>490.15</v>
      </c>
      <c r="C32" s="12">
        <f>(B32-B31)*B$5</f>
        <v>101.99999999997544</v>
      </c>
      <c r="D32" s="30">
        <v>133.244</v>
      </c>
      <c r="E32" s="15">
        <f>(D32-D31)*D$5</f>
        <v>41.99999999997317</v>
      </c>
      <c r="F32" s="30">
        <v>181.345</v>
      </c>
      <c r="G32" s="15">
        <f>(F32-F31)*F$5</f>
        <v>42.00000000003001</v>
      </c>
      <c r="H32" s="30">
        <v>1291.4</v>
      </c>
      <c r="I32" s="15">
        <f>(H32-H30)*H$5</f>
        <v>600.0000000001364</v>
      </c>
      <c r="J32" s="30">
        <v>808.542</v>
      </c>
      <c r="K32" s="69">
        <f>(J32-J31)*J$5</f>
        <v>486.0000000001037</v>
      </c>
      <c r="L32" s="8">
        <v>1096.86</v>
      </c>
      <c r="M32" s="77">
        <f>(L32-L31)*L$5</f>
        <v>0</v>
      </c>
      <c r="N32" s="8">
        <v>402.35</v>
      </c>
      <c r="O32" s="68">
        <f>(N32-N31)*N$5</f>
        <v>0</v>
      </c>
      <c r="P32" s="8">
        <v>316.66</v>
      </c>
      <c r="Q32" s="68">
        <f>(P32-P31)*P$5</f>
        <v>0</v>
      </c>
      <c r="R32" s="80">
        <f t="shared" si="16"/>
        <v>1272.0000000002187</v>
      </c>
      <c r="S32" s="30">
        <v>1244.657</v>
      </c>
      <c r="T32" s="15">
        <f>(S32-S31)*S$5</f>
        <v>791.9999999990068</v>
      </c>
      <c r="U32" s="30">
        <v>1752.62</v>
      </c>
      <c r="V32" s="15">
        <f>(U32-U31)*U$5</f>
        <v>0</v>
      </c>
      <c r="W32" s="30">
        <v>54.197</v>
      </c>
      <c r="X32" s="15">
        <f>(W32-W31)*W$5</f>
        <v>52.00000000002092</v>
      </c>
      <c r="Y32" s="30">
        <v>2467.198</v>
      </c>
      <c r="Z32" s="15">
        <f>(Y32-Y31)*Y$5</f>
        <v>733.9999999994689</v>
      </c>
      <c r="AA32" s="30">
        <v>267.511</v>
      </c>
      <c r="AB32" s="15">
        <f>(AA32-AA31)*AA$5</f>
        <v>72.00000000000273</v>
      </c>
      <c r="AC32" s="30">
        <v>1275.269</v>
      </c>
      <c r="AD32" s="69">
        <f>(AC32-AC31)*AC$5</f>
        <v>470.99999999977626</v>
      </c>
      <c r="AE32" s="11">
        <v>1291.04</v>
      </c>
      <c r="AF32" s="68">
        <f>(AE32-AE31)*AE$5</f>
        <v>59.99999999994543</v>
      </c>
      <c r="AG32" s="14">
        <v>480.53</v>
      </c>
      <c r="AH32" s="68">
        <f>(AG32-AG31)*AG$5</f>
        <v>59.99999999994543</v>
      </c>
      <c r="AI32" s="14">
        <v>94.41</v>
      </c>
      <c r="AJ32" s="68">
        <f>(AI32-AI31)*AI$5</f>
        <v>59.99999999994543</v>
      </c>
      <c r="AK32" s="73">
        <f t="shared" si="17"/>
        <v>2240.9999999981665</v>
      </c>
      <c r="AL32" s="14"/>
      <c r="AM32" s="15">
        <f>(AL32-AL30)*AL$5</f>
        <v>0</v>
      </c>
      <c r="AN32" s="14"/>
      <c r="AO32" s="15">
        <f>(AN32-AN30)*AN$5</f>
        <v>0</v>
      </c>
      <c r="AP32" s="14"/>
      <c r="AQ32" s="15">
        <f>(AP32-AP30)*AP$5</f>
        <v>0</v>
      </c>
      <c r="AR32" s="14"/>
      <c r="AS32" s="15">
        <f>(AR32-AR30)*AR$5</f>
        <v>0</v>
      </c>
      <c r="AT32" s="81">
        <f t="shared" si="18"/>
        <v>3512.999999998385</v>
      </c>
    </row>
    <row r="33" spans="2:46" ht="13.5" thickBot="1">
      <c r="B33" s="16"/>
      <c r="C33" s="17">
        <f>SUM(C8:C32)</f>
        <v>4947.000000000003</v>
      </c>
      <c r="D33" s="16"/>
      <c r="E33" s="17">
        <f>SUM(E8:E32)</f>
        <v>1307.9999999999927</v>
      </c>
      <c r="F33" s="16"/>
      <c r="G33" s="17">
        <f>SUM(G8:G32)</f>
        <v>1013.9999999999816</v>
      </c>
      <c r="H33" s="16"/>
      <c r="I33" s="17">
        <f>SUM(I8:I32)</f>
        <v>11880.00000000011</v>
      </c>
      <c r="J33" s="16"/>
      <c r="K33" s="18">
        <f>SUM(K8:K32)</f>
        <v>16494.000000000142</v>
      </c>
      <c r="L33" s="78"/>
      <c r="M33" s="17">
        <f>SUM(M8:M32)</f>
        <v>0</v>
      </c>
      <c r="N33" s="79"/>
      <c r="O33" s="17">
        <f>SUM(O8:O32)</f>
        <v>600.0000000001364</v>
      </c>
      <c r="P33" s="79"/>
      <c r="Q33" s="17">
        <f>SUM(Q8:Q32)</f>
        <v>0</v>
      </c>
      <c r="R33" s="17">
        <f>SUM(R8:R32)</f>
        <v>36243.00000000036</v>
      </c>
      <c r="S33" s="16"/>
      <c r="T33" s="17">
        <f>SUM(T8:T32)</f>
        <v>27576.000000000022</v>
      </c>
      <c r="U33" s="16"/>
      <c r="V33" s="17">
        <f>SUM(V8:V32)</f>
        <v>0</v>
      </c>
      <c r="W33" s="16"/>
      <c r="X33" s="17">
        <f>SUM(X8:X32)</f>
        <v>1207.9999999999984</v>
      </c>
      <c r="Y33" s="16"/>
      <c r="Z33" s="17">
        <f>SUM(Z8:Z32)</f>
        <v>26279.999999999745</v>
      </c>
      <c r="AA33" s="16"/>
      <c r="AB33" s="17">
        <f>SUM(AB8:AB32)</f>
        <v>3070.00000000005</v>
      </c>
      <c r="AC33" s="16"/>
      <c r="AD33" s="17">
        <f>SUM(AD8:AD32)</f>
        <v>18801.00000000016</v>
      </c>
      <c r="AE33" s="59"/>
      <c r="AF33" s="17">
        <f>SUM(AF8:AF32)</f>
        <v>4919.999999999618</v>
      </c>
      <c r="AG33" s="59"/>
      <c r="AH33" s="17">
        <f>SUM(AH8:AH32)</f>
        <v>4019.9999999997544</v>
      </c>
      <c r="AI33" s="59"/>
      <c r="AJ33" s="17">
        <f>SUM(AJ8:AJ32)</f>
        <v>2520.0000000000105</v>
      </c>
      <c r="AK33" s="82">
        <f>SUM(AK8:AK32)</f>
        <v>85874.99999999935</v>
      </c>
      <c r="AL33" s="16"/>
      <c r="AM33" s="17">
        <f>SUM(AM8:AM32)</f>
        <v>0</v>
      </c>
      <c r="AN33" s="16"/>
      <c r="AO33" s="17">
        <f>SUM(AO8:AO32)</f>
        <v>0</v>
      </c>
      <c r="AP33" s="16"/>
      <c r="AQ33" s="17">
        <f>SUM(AQ8:AQ32)</f>
        <v>0</v>
      </c>
      <c r="AR33" s="16"/>
      <c r="AS33" s="18">
        <f>SUM(AS8:AS32)</f>
        <v>0</v>
      </c>
      <c r="AT33" s="83">
        <f>SUM(C33+E33+G33+I33+K33+T33+V33+X33+Z33+AB33+AD33+AM33+AO33+AQ33+AS33+M33+O33++AF33++AH33)</f>
        <v>122117.99999999971</v>
      </c>
    </row>
    <row r="34" ht="12.75">
      <c r="F34" s="27"/>
    </row>
  </sheetData>
  <sheetProtection formatCells="0" formatColumns="0" formatRows="0"/>
  <mergeCells count="45">
    <mergeCell ref="N5:O5"/>
    <mergeCell ref="N6:O6"/>
    <mergeCell ref="AE5:AF5"/>
    <mergeCell ref="AE6:AF6"/>
    <mergeCell ref="AL5:AM5"/>
    <mergeCell ref="U6:V6"/>
    <mergeCell ref="AL6:AM6"/>
    <mergeCell ref="AG5:AH5"/>
    <mergeCell ref="S5:T5"/>
    <mergeCell ref="U5:V5"/>
    <mergeCell ref="D5:E5"/>
    <mergeCell ref="D6:E6"/>
    <mergeCell ref="F6:G6"/>
    <mergeCell ref="H5:I5"/>
    <mergeCell ref="H6:I6"/>
    <mergeCell ref="L6:M6"/>
    <mergeCell ref="L5:M5"/>
    <mergeCell ref="A1:I1"/>
    <mergeCell ref="AP5:AQ5"/>
    <mergeCell ref="F5:G5"/>
    <mergeCell ref="AA5:AB5"/>
    <mergeCell ref="R5:R6"/>
    <mergeCell ref="AK5:AK6"/>
    <mergeCell ref="B6:C6"/>
    <mergeCell ref="B5:C5"/>
    <mergeCell ref="AI5:AJ5"/>
    <mergeCell ref="P6:Q6"/>
    <mergeCell ref="AR5:AS5"/>
    <mergeCell ref="AR6:AS6"/>
    <mergeCell ref="J6:K6"/>
    <mergeCell ref="S6:T6"/>
    <mergeCell ref="AN5:AO5"/>
    <mergeCell ref="AN6:AO6"/>
    <mergeCell ref="AA6:AB6"/>
    <mergeCell ref="AI6:AJ6"/>
    <mergeCell ref="J5:K5"/>
    <mergeCell ref="P5:Q5"/>
    <mergeCell ref="AP6:AQ6"/>
    <mergeCell ref="AC5:AD5"/>
    <mergeCell ref="AC6:AD6"/>
    <mergeCell ref="W6:X6"/>
    <mergeCell ref="Y5:Z5"/>
    <mergeCell ref="Y6:Z6"/>
    <mergeCell ref="W5:X5"/>
    <mergeCell ref="AG6:AH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"/>
  <sheetViews>
    <sheetView showZeros="0" defaultGridColor="0" zoomScalePageLayoutView="0" colorId="48" workbookViewId="0" topLeftCell="A1">
      <pane xSplit="1" ySplit="7" topLeftCell="O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32" sqref="U32"/>
    </sheetView>
  </sheetViews>
  <sheetFormatPr defaultColWidth="9.00390625" defaultRowHeight="12.75" outlineLevelCol="1"/>
  <cols>
    <col min="1" max="1" width="6.625" style="0" customWidth="1"/>
    <col min="2" max="2" width="10.125" style="0" customWidth="1"/>
    <col min="3" max="3" width="11.125" style="0" customWidth="1"/>
    <col min="4" max="4" width="10.625" style="0" customWidth="1"/>
    <col min="5" max="7" width="10.375" style="0" customWidth="1"/>
    <col min="8" max="9" width="10.125" style="0" customWidth="1"/>
    <col min="10" max="10" width="8.875" style="0" customWidth="1"/>
    <col min="11" max="11" width="9.00390625" style="0" customWidth="1"/>
    <col min="12" max="12" width="9.25390625" style="0" customWidth="1"/>
    <col min="13" max="13" width="9.875" style="0" customWidth="1"/>
    <col min="14" max="14" width="11.00390625" style="0" customWidth="1"/>
    <col min="15" max="15" width="10.25390625" style="0" customWidth="1"/>
    <col min="16" max="16" width="9.875" style="0" customWidth="1"/>
    <col min="17" max="18" width="9.375" style="0" customWidth="1"/>
    <col min="19" max="19" width="8.625" style="0" customWidth="1"/>
    <col min="20" max="20" width="9.75390625" style="0" customWidth="1"/>
    <col min="21" max="21" width="10.625" style="0" customWidth="1"/>
    <col min="22" max="22" width="8.875" style="0" customWidth="1"/>
    <col min="23" max="23" width="8.75390625" style="0" customWidth="1"/>
    <col min="24" max="24" width="9.37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4.625" style="0" customWidth="1" outlineLevel="1"/>
    <col min="34" max="34" width="11.875" style="0" customWidth="1"/>
  </cols>
  <sheetData>
    <row r="1" spans="1:41" ht="13.5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6"/>
      <c r="AJ1" s="6"/>
      <c r="AK1" s="6"/>
      <c r="AL1" s="6"/>
      <c r="AM1" s="6"/>
      <c r="AN1" s="6"/>
      <c r="AO1" s="6"/>
    </row>
    <row r="2" spans="1:41" ht="12" customHeight="1">
      <c r="A2" s="95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22"/>
      <c r="M2" s="22" t="s">
        <v>29</v>
      </c>
      <c r="N2" s="22"/>
      <c r="O2" s="22" t="s">
        <v>39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6"/>
      <c r="AJ2" s="6"/>
      <c r="AK2" s="6"/>
      <c r="AL2" s="6"/>
      <c r="AM2" s="6"/>
      <c r="AN2" s="6"/>
      <c r="AO2" s="6"/>
    </row>
    <row r="3" spans="1:41" ht="14.25" customHeight="1">
      <c r="A3" s="102" t="s">
        <v>43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7">
        <v>4800</v>
      </c>
      <c r="C5" s="88"/>
      <c r="D5" s="87">
        <v>3600</v>
      </c>
      <c r="E5" s="88"/>
      <c r="F5" s="64">
        <v>3600</v>
      </c>
      <c r="G5" s="64"/>
      <c r="H5" s="87">
        <v>3600</v>
      </c>
      <c r="I5" s="88"/>
      <c r="J5" s="87">
        <v>3600</v>
      </c>
      <c r="K5" s="88"/>
      <c r="L5" s="87">
        <v>4800</v>
      </c>
      <c r="M5" s="88"/>
      <c r="N5" s="87">
        <v>4800</v>
      </c>
      <c r="O5" s="88"/>
      <c r="P5" s="87">
        <v>4800</v>
      </c>
      <c r="Q5" s="88"/>
      <c r="R5" s="87">
        <v>8000</v>
      </c>
      <c r="S5" s="88"/>
      <c r="T5" s="87">
        <v>4000</v>
      </c>
      <c r="U5" s="88"/>
      <c r="V5" s="87">
        <v>4000</v>
      </c>
      <c r="W5" s="88"/>
      <c r="X5" s="87">
        <v>14000</v>
      </c>
      <c r="Y5" s="88"/>
      <c r="Z5" s="87">
        <v>0</v>
      </c>
      <c r="AA5" s="88"/>
      <c r="AB5" s="87">
        <v>0</v>
      </c>
      <c r="AC5" s="88"/>
      <c r="AD5" s="87">
        <v>0</v>
      </c>
      <c r="AE5" s="88"/>
      <c r="AF5" s="87">
        <v>0</v>
      </c>
      <c r="AG5" s="88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89">
        <v>4</v>
      </c>
      <c r="C6" s="90"/>
      <c r="D6" s="89">
        <v>6</v>
      </c>
      <c r="E6" s="90"/>
      <c r="F6" s="65">
        <v>8</v>
      </c>
      <c r="G6" s="65"/>
      <c r="H6" s="89">
        <v>10</v>
      </c>
      <c r="I6" s="90"/>
      <c r="J6" s="89">
        <v>12</v>
      </c>
      <c r="K6" s="90"/>
      <c r="L6" s="89">
        <v>22</v>
      </c>
      <c r="M6" s="90"/>
      <c r="N6" s="89">
        <v>26</v>
      </c>
      <c r="O6" s="90"/>
      <c r="P6" s="89">
        <v>28</v>
      </c>
      <c r="Q6" s="90"/>
      <c r="R6" s="89">
        <v>6</v>
      </c>
      <c r="S6" s="90"/>
      <c r="T6" s="89">
        <v>16</v>
      </c>
      <c r="U6" s="90"/>
      <c r="V6" s="89">
        <v>17</v>
      </c>
      <c r="W6" s="90"/>
      <c r="X6" s="89">
        <v>35</v>
      </c>
      <c r="Y6" s="90"/>
      <c r="Z6" s="89" t="s">
        <v>29</v>
      </c>
      <c r="AA6" s="90"/>
      <c r="AB6" s="89" t="s">
        <v>29</v>
      </c>
      <c r="AC6" s="90"/>
      <c r="AD6" s="89" t="s">
        <v>29</v>
      </c>
      <c r="AE6" s="90"/>
      <c r="AF6" s="89" t="s">
        <v>29</v>
      </c>
      <c r="AG6" s="90"/>
      <c r="AH6" s="7" t="s">
        <v>31</v>
      </c>
      <c r="AI6" s="6"/>
      <c r="AJ6" s="6"/>
      <c r="AK6" s="6"/>
      <c r="AL6" s="6"/>
      <c r="AM6" s="6"/>
    </row>
    <row r="7" spans="1:39" ht="9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29"/>
      <c r="Q7" s="4" t="s">
        <v>4</v>
      </c>
      <c r="R7" s="3"/>
      <c r="S7" s="4" t="s">
        <v>4</v>
      </c>
      <c r="T7" s="3" t="s">
        <v>3</v>
      </c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1">
        <f>SUM(AH8:AH32)</f>
        <v>89451.99999999756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30">
        <v>7942.315</v>
      </c>
      <c r="C8" s="45">
        <v>0</v>
      </c>
      <c r="D8" s="30">
        <v>10016.762</v>
      </c>
      <c r="E8" s="45">
        <v>0</v>
      </c>
      <c r="F8" s="30">
        <v>9005.421</v>
      </c>
      <c r="G8" s="45">
        <v>0</v>
      </c>
      <c r="H8" s="30">
        <v>10483.923</v>
      </c>
      <c r="I8" s="45">
        <v>0</v>
      </c>
      <c r="J8" s="30">
        <v>3972.134</v>
      </c>
      <c r="K8" s="45">
        <v>0</v>
      </c>
      <c r="L8" s="30">
        <v>5944.058</v>
      </c>
      <c r="M8" s="45">
        <v>0</v>
      </c>
      <c r="N8" s="30">
        <v>12121.962</v>
      </c>
      <c r="O8" s="45">
        <v>0</v>
      </c>
      <c r="P8" s="30">
        <v>6587.7</v>
      </c>
      <c r="Q8" s="45">
        <v>0</v>
      </c>
      <c r="R8" s="30">
        <v>4126.861</v>
      </c>
      <c r="S8" s="45">
        <v>0</v>
      </c>
      <c r="T8" s="30">
        <v>1424.708</v>
      </c>
      <c r="U8" s="45">
        <v>0</v>
      </c>
      <c r="V8" s="30">
        <v>204.088</v>
      </c>
      <c r="W8" s="45">
        <v>0</v>
      </c>
      <c r="X8" s="30">
        <v>1117.37</v>
      </c>
      <c r="Y8" s="45">
        <v>0</v>
      </c>
      <c r="Z8" s="30"/>
      <c r="AA8" s="45">
        <v>0</v>
      </c>
      <c r="AB8" s="30"/>
      <c r="AC8" s="45">
        <v>0</v>
      </c>
      <c r="AD8" s="30"/>
      <c r="AE8" s="45">
        <v>0</v>
      </c>
      <c r="AF8" s="30"/>
      <c r="AG8" s="45">
        <v>0</v>
      </c>
      <c r="AH8" s="46">
        <f>SUM(C8+E8+I8+K8+M8+O8+Q8+S8+U8+W8+Y8+AA8+AC8+AE8+AG8)</f>
        <v>0</v>
      </c>
    </row>
    <row r="9" spans="1:34" ht="12.75">
      <c r="A9" s="5" t="s">
        <v>6</v>
      </c>
      <c r="B9" s="47">
        <v>7942.421</v>
      </c>
      <c r="C9" s="48">
        <f aca="true" t="shared" si="0" ref="C9:C32">(B9-B8)*B$5</f>
        <v>508.800000003248</v>
      </c>
      <c r="D9" s="47">
        <v>10016.915</v>
      </c>
      <c r="E9" s="48">
        <f aca="true" t="shared" si="1" ref="E9:G32">(D9-D8)*D$5</f>
        <v>550.8000000008906</v>
      </c>
      <c r="F9" s="47">
        <v>9005.587</v>
      </c>
      <c r="G9" s="48">
        <f t="shared" si="1"/>
        <v>597.5999999973283</v>
      </c>
      <c r="H9" s="47">
        <v>10484.091</v>
      </c>
      <c r="I9" s="48">
        <f aca="true" t="shared" si="2" ref="I9:I30">(H9-H8)*H$5</f>
        <v>604.7999999987951</v>
      </c>
      <c r="J9" s="47">
        <v>3972.184</v>
      </c>
      <c r="K9" s="48">
        <f aca="true" t="shared" si="3" ref="K9:K30">(J9-J8)*J$5</f>
        <v>180.00000000065484</v>
      </c>
      <c r="L9" s="47">
        <v>5944.127</v>
      </c>
      <c r="M9" s="48">
        <f aca="true" t="shared" si="4" ref="M9:M30">(L9-L8)*L$5</f>
        <v>331.2000000019907</v>
      </c>
      <c r="N9" s="47">
        <v>12122.059</v>
      </c>
      <c r="O9" s="48">
        <f aca="true" t="shared" si="5" ref="O9:O30">(N9-N8)*N$5</f>
        <v>465.59999999881256</v>
      </c>
      <c r="P9" s="47">
        <v>6587.734</v>
      </c>
      <c r="Q9" s="48">
        <f aca="true" t="shared" si="6" ref="Q9:Q30">(P9-P8)*P$5</f>
        <v>163.2000000026892</v>
      </c>
      <c r="R9" s="30">
        <v>4126.861</v>
      </c>
      <c r="S9" s="48">
        <f aca="true" t="shared" si="7" ref="S9:S30">(R9-R8)*R$5</f>
        <v>0</v>
      </c>
      <c r="T9" s="47">
        <v>1424.719</v>
      </c>
      <c r="U9" s="48">
        <f aca="true" t="shared" si="8" ref="U9:U30">(T9-T8)*T$5</f>
        <v>43.99999999986903</v>
      </c>
      <c r="V9" s="47">
        <v>204.088</v>
      </c>
      <c r="W9" s="48">
        <f aca="true" t="shared" si="9" ref="W9:W30">(V9-V8)*V$5</f>
        <v>0</v>
      </c>
      <c r="X9" s="47">
        <v>1117.388</v>
      </c>
      <c r="Y9" s="48">
        <f aca="true" t="shared" si="10" ref="Y9:Y30">(X9-X8)*X$5</f>
        <v>252.00000000040745</v>
      </c>
      <c r="Z9" s="47"/>
      <c r="AA9" s="48">
        <f aca="true" t="shared" si="11" ref="AA9:AA30">(Z9-Z8)*Z$5</f>
        <v>0</v>
      </c>
      <c r="AB9" s="47"/>
      <c r="AC9" s="48">
        <f aca="true" t="shared" si="12" ref="AC9:AC30">(AB9-AB8)*AB$5</f>
        <v>0</v>
      </c>
      <c r="AD9" s="47"/>
      <c r="AE9" s="48">
        <f aca="true" t="shared" si="13" ref="AE9:AE30">(AD9-AD8)*AD$5</f>
        <v>0</v>
      </c>
      <c r="AF9" s="47"/>
      <c r="AG9" s="48">
        <f aca="true" t="shared" si="14" ref="AG9:AG30">(AF9-AF8)*AF$5</f>
        <v>0</v>
      </c>
      <c r="AH9" s="49">
        <f>SUM(C9+E9+G9+I9+K9+M9+O9+Q9+S9+U9+W9+Y9+AA9+AC9+AE9+AG9)</f>
        <v>3698.0000000046857</v>
      </c>
    </row>
    <row r="10" spans="1:34" ht="12.75">
      <c r="A10" s="5" t="s">
        <v>7</v>
      </c>
      <c r="B10" s="47">
        <v>7942.551</v>
      </c>
      <c r="C10" s="48">
        <f t="shared" si="0"/>
        <v>624.0000000005239</v>
      </c>
      <c r="D10" s="47">
        <v>10017.091</v>
      </c>
      <c r="E10" s="48">
        <f t="shared" si="1"/>
        <v>633.5999999981141</v>
      </c>
      <c r="F10" s="47">
        <v>9005.78</v>
      </c>
      <c r="G10" s="48">
        <f t="shared" si="1"/>
        <v>694.8000000040338</v>
      </c>
      <c r="H10" s="47">
        <v>10484.295</v>
      </c>
      <c r="I10" s="48">
        <f t="shared" si="2"/>
        <v>734.3999999990046</v>
      </c>
      <c r="J10" s="47">
        <v>3972.241</v>
      </c>
      <c r="K10" s="48">
        <f t="shared" si="3"/>
        <v>205.1999999992404</v>
      </c>
      <c r="L10" s="47">
        <v>5944.21</v>
      </c>
      <c r="M10" s="48">
        <f t="shared" si="4"/>
        <v>398.39999999821885</v>
      </c>
      <c r="N10" s="47">
        <v>12122.181</v>
      </c>
      <c r="O10" s="48">
        <f t="shared" si="5"/>
        <v>585.6000000057975</v>
      </c>
      <c r="P10" s="47">
        <v>6587.771</v>
      </c>
      <c r="Q10" s="48">
        <f t="shared" si="6"/>
        <v>177.5999999968917</v>
      </c>
      <c r="R10" s="30">
        <v>4126.861</v>
      </c>
      <c r="S10" s="48">
        <f t="shared" si="7"/>
        <v>0</v>
      </c>
      <c r="T10" s="47">
        <v>1424.73</v>
      </c>
      <c r="U10" s="48">
        <f t="shared" si="8"/>
        <v>43.99999999986903</v>
      </c>
      <c r="V10" s="47">
        <v>204.088</v>
      </c>
      <c r="W10" s="48">
        <f t="shared" si="9"/>
        <v>0</v>
      </c>
      <c r="X10" s="47">
        <v>1117.41</v>
      </c>
      <c r="Y10" s="48">
        <f t="shared" si="10"/>
        <v>308.00000000226646</v>
      </c>
      <c r="Z10" s="47"/>
      <c r="AA10" s="48">
        <f t="shared" si="11"/>
        <v>0</v>
      </c>
      <c r="AB10" s="47"/>
      <c r="AC10" s="48">
        <f t="shared" si="12"/>
        <v>0</v>
      </c>
      <c r="AD10" s="47"/>
      <c r="AE10" s="48">
        <f t="shared" si="13"/>
        <v>0</v>
      </c>
      <c r="AF10" s="47"/>
      <c r="AG10" s="48">
        <f t="shared" si="14"/>
        <v>0</v>
      </c>
      <c r="AH10" s="49">
        <f aca="true" t="shared" si="15" ref="AH10:AH33">SUM(C10+E10+G10+I10+K10+M10+O10+Q10+S10+U10+W10+Y10+AA10+AC10+AE10+AG10)</f>
        <v>4405.60000000396</v>
      </c>
    </row>
    <row r="11" spans="1:34" ht="12.75">
      <c r="A11" s="5" t="s">
        <v>8</v>
      </c>
      <c r="B11" s="47">
        <v>7942.614</v>
      </c>
      <c r="C11" s="48">
        <f t="shared" si="0"/>
        <v>302.39999999612337</v>
      </c>
      <c r="D11" s="47">
        <v>10017.18</v>
      </c>
      <c r="E11" s="48">
        <f t="shared" si="1"/>
        <v>320.39999999979045</v>
      </c>
      <c r="F11" s="47">
        <v>9005.891</v>
      </c>
      <c r="G11" s="48">
        <f t="shared" si="1"/>
        <v>399.59999999628053</v>
      </c>
      <c r="H11" s="47">
        <v>10484.4</v>
      </c>
      <c r="I11" s="48">
        <f t="shared" si="2"/>
        <v>377.9999999984284</v>
      </c>
      <c r="J11" s="47">
        <v>3972.271</v>
      </c>
      <c r="K11" s="48">
        <f t="shared" si="3"/>
        <v>108.00000000072032</v>
      </c>
      <c r="L11" s="47">
        <v>5944.251</v>
      </c>
      <c r="M11" s="48">
        <f t="shared" si="4"/>
        <v>196.80000000080327</v>
      </c>
      <c r="N11" s="47">
        <v>12122.241</v>
      </c>
      <c r="O11" s="48">
        <f t="shared" si="5"/>
        <v>287.9999999975553</v>
      </c>
      <c r="P11" s="47">
        <v>6587.79</v>
      </c>
      <c r="Q11" s="48">
        <f t="shared" si="6"/>
        <v>91.20000000111759</v>
      </c>
      <c r="R11" s="30">
        <v>4126.861</v>
      </c>
      <c r="S11" s="48">
        <f t="shared" si="7"/>
        <v>0</v>
      </c>
      <c r="T11" s="47">
        <v>1424.73</v>
      </c>
      <c r="U11" s="48">
        <f t="shared" si="8"/>
        <v>0</v>
      </c>
      <c r="V11" s="47">
        <v>204.088</v>
      </c>
      <c r="W11" s="48">
        <f t="shared" si="9"/>
        <v>0</v>
      </c>
      <c r="X11" s="47">
        <v>1117.421</v>
      </c>
      <c r="Y11" s="48">
        <f t="shared" si="10"/>
        <v>153.99999999954161</v>
      </c>
      <c r="Z11" s="47"/>
      <c r="AA11" s="48">
        <f t="shared" si="11"/>
        <v>0</v>
      </c>
      <c r="AB11" s="47"/>
      <c r="AC11" s="48">
        <f t="shared" si="12"/>
        <v>0</v>
      </c>
      <c r="AD11" s="47"/>
      <c r="AE11" s="48">
        <f t="shared" si="13"/>
        <v>0</v>
      </c>
      <c r="AF11" s="47"/>
      <c r="AG11" s="48">
        <f t="shared" si="14"/>
        <v>0</v>
      </c>
      <c r="AH11" s="49">
        <f t="shared" si="15"/>
        <v>2238.399999990361</v>
      </c>
    </row>
    <row r="12" spans="1:34" ht="12.75">
      <c r="A12" s="5" t="s">
        <v>9</v>
      </c>
      <c r="B12" s="47">
        <v>7942.761</v>
      </c>
      <c r="C12" s="48">
        <f t="shared" si="0"/>
        <v>705.6000000040513</v>
      </c>
      <c r="D12" s="47">
        <v>10017.384</v>
      </c>
      <c r="E12" s="48">
        <f t="shared" si="1"/>
        <v>734.3999999990046</v>
      </c>
      <c r="F12" s="47">
        <v>9006.121</v>
      </c>
      <c r="G12" s="48">
        <f t="shared" si="1"/>
        <v>827.9999999984284</v>
      </c>
      <c r="H12" s="47">
        <v>10484.641</v>
      </c>
      <c r="I12" s="48">
        <f t="shared" si="2"/>
        <v>867.5999999999476</v>
      </c>
      <c r="J12" s="47">
        <v>3972.351</v>
      </c>
      <c r="K12" s="48">
        <f t="shared" si="3"/>
        <v>287.99999999973807</v>
      </c>
      <c r="L12" s="47">
        <v>5944.35</v>
      </c>
      <c r="M12" s="48">
        <f t="shared" si="4"/>
        <v>475.20000000076834</v>
      </c>
      <c r="N12" s="47">
        <v>12122.389</v>
      </c>
      <c r="O12" s="48">
        <f t="shared" si="5"/>
        <v>710.399999996298</v>
      </c>
      <c r="P12" s="47">
        <v>6587.841</v>
      </c>
      <c r="Q12" s="48">
        <f t="shared" si="6"/>
        <v>244.800000001851</v>
      </c>
      <c r="R12" s="30">
        <v>4126.861</v>
      </c>
      <c r="S12" s="48">
        <f t="shared" si="7"/>
        <v>0</v>
      </c>
      <c r="T12" s="47">
        <v>1424.751</v>
      </c>
      <c r="U12" s="48">
        <f t="shared" si="8"/>
        <v>83.99999999983265</v>
      </c>
      <c r="V12" s="47">
        <v>204.088</v>
      </c>
      <c r="W12" s="48">
        <f t="shared" si="9"/>
        <v>0</v>
      </c>
      <c r="X12" s="47">
        <v>1117.45</v>
      </c>
      <c r="Y12" s="48">
        <f t="shared" si="10"/>
        <v>405.99999999994907</v>
      </c>
      <c r="Z12" s="47"/>
      <c r="AA12" s="48">
        <f t="shared" si="11"/>
        <v>0</v>
      </c>
      <c r="AB12" s="47"/>
      <c r="AC12" s="48">
        <f t="shared" si="12"/>
        <v>0</v>
      </c>
      <c r="AD12" s="47"/>
      <c r="AE12" s="48">
        <f t="shared" si="13"/>
        <v>0</v>
      </c>
      <c r="AF12" s="47"/>
      <c r="AG12" s="48">
        <f t="shared" si="14"/>
        <v>0</v>
      </c>
      <c r="AH12" s="49">
        <f t="shared" si="15"/>
        <v>5343.999999999869</v>
      </c>
    </row>
    <row r="13" spans="1:34" ht="12.75">
      <c r="A13" s="5" t="s">
        <v>10</v>
      </c>
      <c r="B13" s="47">
        <v>7942.85</v>
      </c>
      <c r="C13" s="48">
        <f t="shared" si="0"/>
        <v>427.1999999997206</v>
      </c>
      <c r="D13" s="47">
        <v>10017.492</v>
      </c>
      <c r="E13" s="48">
        <f t="shared" si="1"/>
        <v>388.80000000062864</v>
      </c>
      <c r="F13" s="47">
        <v>9006.251</v>
      </c>
      <c r="G13" s="48">
        <f t="shared" si="1"/>
        <v>468.0000000036671</v>
      </c>
      <c r="H13" s="47">
        <v>10484.771</v>
      </c>
      <c r="I13" s="48">
        <f t="shared" si="2"/>
        <v>468.0000000036671</v>
      </c>
      <c r="J13" s="47">
        <v>3972.391</v>
      </c>
      <c r="K13" s="48">
        <f t="shared" si="3"/>
        <v>143.99999999986903</v>
      </c>
      <c r="L13" s="47">
        <v>5944.411</v>
      </c>
      <c r="M13" s="48">
        <f t="shared" si="4"/>
        <v>292.79999999853317</v>
      </c>
      <c r="N13" s="47">
        <v>12122.45</v>
      </c>
      <c r="O13" s="48">
        <f t="shared" si="5"/>
        <v>292.8000000072643</v>
      </c>
      <c r="P13" s="47">
        <v>6587.872</v>
      </c>
      <c r="Q13" s="48">
        <f t="shared" si="6"/>
        <v>148.79999999975553</v>
      </c>
      <c r="R13" s="30">
        <v>4126.861</v>
      </c>
      <c r="S13" s="48">
        <f t="shared" si="7"/>
        <v>0</v>
      </c>
      <c r="T13" s="47">
        <v>1424.761</v>
      </c>
      <c r="U13" s="48">
        <f t="shared" si="8"/>
        <v>39.99999999996362</v>
      </c>
      <c r="V13" s="47">
        <v>204.088</v>
      </c>
      <c r="W13" s="48">
        <f t="shared" si="9"/>
        <v>0</v>
      </c>
      <c r="X13" s="47">
        <v>1117.461</v>
      </c>
      <c r="Y13" s="48">
        <f t="shared" si="10"/>
        <v>153.99999999954161</v>
      </c>
      <c r="Z13" s="47"/>
      <c r="AA13" s="48">
        <f t="shared" si="11"/>
        <v>0</v>
      </c>
      <c r="AB13" s="47"/>
      <c r="AC13" s="48">
        <f t="shared" si="12"/>
        <v>0</v>
      </c>
      <c r="AD13" s="47"/>
      <c r="AE13" s="48">
        <f t="shared" si="13"/>
        <v>0</v>
      </c>
      <c r="AF13" s="47"/>
      <c r="AG13" s="48">
        <f t="shared" si="14"/>
        <v>0</v>
      </c>
      <c r="AH13" s="49">
        <f t="shared" si="15"/>
        <v>2824.4000000126107</v>
      </c>
    </row>
    <row r="14" spans="1:34" ht="12.75">
      <c r="A14" s="5" t="s">
        <v>11</v>
      </c>
      <c r="B14" s="47">
        <v>7942.941</v>
      </c>
      <c r="C14" s="48">
        <f t="shared" si="0"/>
        <v>436.7999999973108</v>
      </c>
      <c r="D14" s="47">
        <v>10017.625</v>
      </c>
      <c r="E14" s="48">
        <f t="shared" si="1"/>
        <v>478.79999999931897</v>
      </c>
      <c r="F14" s="47">
        <v>9006.391</v>
      </c>
      <c r="G14" s="48">
        <f t="shared" si="1"/>
        <v>503.9999999979045</v>
      </c>
      <c r="H14" s="47">
        <v>10484.921</v>
      </c>
      <c r="I14" s="48">
        <f t="shared" si="2"/>
        <v>539.9999999986903</v>
      </c>
      <c r="J14" s="47">
        <v>3972.433</v>
      </c>
      <c r="K14" s="48">
        <f t="shared" si="3"/>
        <v>151.19999999969878</v>
      </c>
      <c r="L14" s="47">
        <v>5944.47</v>
      </c>
      <c r="M14" s="48">
        <f t="shared" si="4"/>
        <v>283.20000000094296</v>
      </c>
      <c r="N14" s="47">
        <v>12122.54</v>
      </c>
      <c r="O14" s="48">
        <f t="shared" si="5"/>
        <v>432.0000000006985</v>
      </c>
      <c r="P14" s="47">
        <v>6587.901</v>
      </c>
      <c r="Q14" s="48">
        <f t="shared" si="6"/>
        <v>139.19999999779975</v>
      </c>
      <c r="R14" s="30">
        <v>4126.861</v>
      </c>
      <c r="S14" s="48">
        <f t="shared" si="7"/>
        <v>0</v>
      </c>
      <c r="T14" s="47">
        <v>1424.761</v>
      </c>
      <c r="U14" s="48">
        <f t="shared" si="8"/>
        <v>0</v>
      </c>
      <c r="V14" s="47">
        <v>204.088</v>
      </c>
      <c r="W14" s="48">
        <f t="shared" si="9"/>
        <v>0</v>
      </c>
      <c r="X14" s="47">
        <v>1117.48</v>
      </c>
      <c r="Y14" s="48">
        <f t="shared" si="10"/>
        <v>266.0000000000764</v>
      </c>
      <c r="Z14" s="47"/>
      <c r="AA14" s="48">
        <f t="shared" si="11"/>
        <v>0</v>
      </c>
      <c r="AB14" s="47"/>
      <c r="AC14" s="48">
        <f t="shared" si="12"/>
        <v>0</v>
      </c>
      <c r="AD14" s="47"/>
      <c r="AE14" s="48">
        <f t="shared" si="13"/>
        <v>0</v>
      </c>
      <c r="AF14" s="47"/>
      <c r="AG14" s="48">
        <f t="shared" si="14"/>
        <v>0</v>
      </c>
      <c r="AH14" s="49">
        <f t="shared" si="15"/>
        <v>3231.199999992441</v>
      </c>
    </row>
    <row r="15" spans="1:34" ht="12.75">
      <c r="A15" s="5" t="s">
        <v>12</v>
      </c>
      <c r="B15" s="47">
        <v>7943.047</v>
      </c>
      <c r="C15" s="48">
        <f t="shared" si="0"/>
        <v>508.7999999988824</v>
      </c>
      <c r="D15" s="47">
        <v>10017.749</v>
      </c>
      <c r="E15" s="48">
        <f t="shared" si="1"/>
        <v>446.3999999992666</v>
      </c>
      <c r="F15" s="47">
        <v>9006.544</v>
      </c>
      <c r="G15" s="48">
        <f t="shared" si="1"/>
        <v>550.8000000008906</v>
      </c>
      <c r="H15" s="47">
        <v>10485.073</v>
      </c>
      <c r="I15" s="48">
        <f t="shared" si="2"/>
        <v>547.2000000001572</v>
      </c>
      <c r="J15" s="47">
        <v>3972.481</v>
      </c>
      <c r="K15" s="48">
        <f t="shared" si="3"/>
        <v>172.8000000008251</v>
      </c>
      <c r="L15" s="47">
        <v>5944.532</v>
      </c>
      <c r="M15" s="48">
        <f t="shared" si="4"/>
        <v>297.59999999951106</v>
      </c>
      <c r="N15" s="47">
        <v>12122.625</v>
      </c>
      <c r="O15" s="48">
        <f t="shared" si="5"/>
        <v>407.99999999580905</v>
      </c>
      <c r="P15" s="47">
        <v>6587.932</v>
      </c>
      <c r="Q15" s="48">
        <f t="shared" si="6"/>
        <v>148.79999999975553</v>
      </c>
      <c r="R15" s="30">
        <v>4126.861</v>
      </c>
      <c r="S15" s="48">
        <f t="shared" si="7"/>
        <v>0</v>
      </c>
      <c r="T15" s="47">
        <v>1424.776</v>
      </c>
      <c r="U15" s="48">
        <f t="shared" si="8"/>
        <v>60.00000000040018</v>
      </c>
      <c r="V15" s="47">
        <v>204.088</v>
      </c>
      <c r="W15" s="48">
        <f t="shared" si="9"/>
        <v>0</v>
      </c>
      <c r="X15" s="47">
        <v>1117.498</v>
      </c>
      <c r="Y15" s="48">
        <f t="shared" si="10"/>
        <v>252.00000000040745</v>
      </c>
      <c r="Z15" s="47"/>
      <c r="AA15" s="48">
        <f t="shared" si="11"/>
        <v>0</v>
      </c>
      <c r="AB15" s="47"/>
      <c r="AC15" s="48">
        <f t="shared" si="12"/>
        <v>0</v>
      </c>
      <c r="AD15" s="47"/>
      <c r="AE15" s="48">
        <f t="shared" si="13"/>
        <v>0</v>
      </c>
      <c r="AF15" s="47"/>
      <c r="AG15" s="48">
        <f t="shared" si="14"/>
        <v>0</v>
      </c>
      <c r="AH15" s="49">
        <f t="shared" si="15"/>
        <v>3392.399999995905</v>
      </c>
    </row>
    <row r="16" spans="1:34" ht="12.75">
      <c r="A16" s="5" t="s">
        <v>13</v>
      </c>
      <c r="B16" s="47">
        <v>7943.176</v>
      </c>
      <c r="C16" s="48">
        <f t="shared" si="0"/>
        <v>619.2000000039116</v>
      </c>
      <c r="D16" s="47">
        <v>10017.916</v>
      </c>
      <c r="E16" s="48">
        <f t="shared" si="1"/>
        <v>601.1999999980617</v>
      </c>
      <c r="F16" s="47">
        <v>9006.73</v>
      </c>
      <c r="G16" s="48">
        <f t="shared" si="1"/>
        <v>669.5999999988999</v>
      </c>
      <c r="H16" s="47">
        <v>10485.28</v>
      </c>
      <c r="I16" s="48">
        <f t="shared" si="2"/>
        <v>745.2000000012049</v>
      </c>
      <c r="J16" s="47">
        <v>3972.538</v>
      </c>
      <c r="K16" s="48">
        <f t="shared" si="3"/>
        <v>205.1999999992404</v>
      </c>
      <c r="L16" s="47">
        <v>5944.615</v>
      </c>
      <c r="M16" s="48">
        <f t="shared" si="4"/>
        <v>398.39999999821885</v>
      </c>
      <c r="N16" s="47">
        <v>12122.739</v>
      </c>
      <c r="O16" s="48">
        <f t="shared" si="5"/>
        <v>547.1999999979744</v>
      </c>
      <c r="P16" s="47">
        <v>6587.97</v>
      </c>
      <c r="Q16" s="48">
        <f t="shared" si="6"/>
        <v>182.40000000223517</v>
      </c>
      <c r="R16" s="30">
        <v>4126.861</v>
      </c>
      <c r="S16" s="48">
        <f t="shared" si="7"/>
        <v>0</v>
      </c>
      <c r="T16" s="47">
        <v>1424.784</v>
      </c>
      <c r="U16" s="48">
        <f t="shared" si="8"/>
        <v>32.000000000152795</v>
      </c>
      <c r="V16" s="47">
        <v>204.088</v>
      </c>
      <c r="W16" s="48">
        <f t="shared" si="9"/>
        <v>0</v>
      </c>
      <c r="X16" s="47">
        <v>1117.519</v>
      </c>
      <c r="Y16" s="48">
        <f t="shared" si="10"/>
        <v>293.9999999994143</v>
      </c>
      <c r="Z16" s="47"/>
      <c r="AA16" s="48">
        <f t="shared" si="11"/>
        <v>0</v>
      </c>
      <c r="AB16" s="47"/>
      <c r="AC16" s="48">
        <f t="shared" si="12"/>
        <v>0</v>
      </c>
      <c r="AD16" s="47"/>
      <c r="AE16" s="48">
        <f t="shared" si="13"/>
        <v>0</v>
      </c>
      <c r="AF16" s="47"/>
      <c r="AG16" s="48">
        <f t="shared" si="14"/>
        <v>0</v>
      </c>
      <c r="AH16" s="49">
        <f t="shared" si="15"/>
        <v>4294.399999999314</v>
      </c>
    </row>
    <row r="17" spans="1:34" ht="12.75">
      <c r="A17" s="5" t="s">
        <v>14</v>
      </c>
      <c r="B17" s="47">
        <v>7943.276</v>
      </c>
      <c r="C17" s="48">
        <f t="shared" si="0"/>
        <v>479.99999999738066</v>
      </c>
      <c r="D17" s="47">
        <v>10018.051</v>
      </c>
      <c r="E17" s="48">
        <f t="shared" si="1"/>
        <v>486.0000000007858</v>
      </c>
      <c r="F17" s="47">
        <v>9006.878</v>
      </c>
      <c r="G17" s="48">
        <f t="shared" si="1"/>
        <v>532.8000000037719</v>
      </c>
      <c r="H17" s="47">
        <v>10485.403</v>
      </c>
      <c r="I17" s="48">
        <f t="shared" si="2"/>
        <v>442.79999999853317</v>
      </c>
      <c r="J17" s="47">
        <v>3972.58</v>
      </c>
      <c r="K17" s="48">
        <f t="shared" si="3"/>
        <v>151.19999999969878</v>
      </c>
      <c r="L17" s="47">
        <v>5944.68</v>
      </c>
      <c r="M17" s="48">
        <f t="shared" si="4"/>
        <v>312.0000000024447</v>
      </c>
      <c r="N17" s="47">
        <v>12122.833</v>
      </c>
      <c r="O17" s="48">
        <f t="shared" si="5"/>
        <v>451.20000000461005</v>
      </c>
      <c r="P17" s="47">
        <v>6588</v>
      </c>
      <c r="Q17" s="48">
        <f t="shared" si="6"/>
        <v>143.99999999877764</v>
      </c>
      <c r="R17" s="30">
        <v>4126.861</v>
      </c>
      <c r="S17" s="48">
        <f t="shared" si="7"/>
        <v>0</v>
      </c>
      <c r="T17" s="47">
        <v>1424.794</v>
      </c>
      <c r="U17" s="48">
        <f t="shared" si="8"/>
        <v>39.99999999996362</v>
      </c>
      <c r="V17" s="47">
        <v>204.088</v>
      </c>
      <c r="W17" s="48">
        <f t="shared" si="9"/>
        <v>0</v>
      </c>
      <c r="X17" s="47">
        <v>1117.535</v>
      </c>
      <c r="Y17" s="48">
        <f t="shared" si="10"/>
        <v>224.00000000106957</v>
      </c>
      <c r="Z17" s="47"/>
      <c r="AA17" s="48">
        <f t="shared" si="11"/>
        <v>0</v>
      </c>
      <c r="AB17" s="47"/>
      <c r="AC17" s="48">
        <f t="shared" si="12"/>
        <v>0</v>
      </c>
      <c r="AD17" s="47"/>
      <c r="AE17" s="48">
        <f t="shared" si="13"/>
        <v>0</v>
      </c>
      <c r="AF17" s="47"/>
      <c r="AG17" s="48">
        <f t="shared" si="14"/>
        <v>0</v>
      </c>
      <c r="AH17" s="49">
        <f t="shared" si="15"/>
        <v>3264.000000007036</v>
      </c>
    </row>
    <row r="18" spans="1:34" ht="12.75">
      <c r="A18" s="5" t="s">
        <v>15</v>
      </c>
      <c r="B18" s="47">
        <v>7943.391</v>
      </c>
      <c r="C18" s="48">
        <f t="shared" si="0"/>
        <v>551.9999999989523</v>
      </c>
      <c r="D18" s="47">
        <v>10018.192</v>
      </c>
      <c r="E18" s="48">
        <f t="shared" si="1"/>
        <v>507.59999999863794</v>
      </c>
      <c r="F18" s="47">
        <v>9007.04</v>
      </c>
      <c r="G18" s="48">
        <f t="shared" si="1"/>
        <v>583.200000000943</v>
      </c>
      <c r="H18" s="47">
        <v>10485.549</v>
      </c>
      <c r="I18" s="48">
        <f t="shared" si="2"/>
        <v>525.600000002305</v>
      </c>
      <c r="J18" s="47">
        <v>3972.625</v>
      </c>
      <c r="K18" s="48">
        <f t="shared" si="3"/>
        <v>162.00000000026193</v>
      </c>
      <c r="L18" s="47">
        <v>5944.753</v>
      </c>
      <c r="M18" s="48">
        <f t="shared" si="4"/>
        <v>350.3999999971711</v>
      </c>
      <c r="N18" s="47">
        <v>12122.934</v>
      </c>
      <c r="O18" s="48">
        <f t="shared" si="5"/>
        <v>484.79999999399297</v>
      </c>
      <c r="P18" s="47">
        <v>6588.032</v>
      </c>
      <c r="Q18" s="48">
        <f t="shared" si="6"/>
        <v>153.60000000073342</v>
      </c>
      <c r="R18" s="30">
        <v>4126.863</v>
      </c>
      <c r="S18" s="48">
        <f t="shared" si="7"/>
        <v>16.00000000325963</v>
      </c>
      <c r="T18" s="47">
        <v>1424.81</v>
      </c>
      <c r="U18" s="48">
        <f t="shared" si="8"/>
        <v>63.999999999396096</v>
      </c>
      <c r="V18" s="47">
        <v>204.088</v>
      </c>
      <c r="W18" s="48">
        <f t="shared" si="9"/>
        <v>0</v>
      </c>
      <c r="X18" s="47">
        <v>1117.555</v>
      </c>
      <c r="Y18" s="48">
        <f t="shared" si="10"/>
        <v>279.99999999974534</v>
      </c>
      <c r="Z18" s="47"/>
      <c r="AA18" s="48">
        <f t="shared" si="11"/>
        <v>0</v>
      </c>
      <c r="AB18" s="47"/>
      <c r="AC18" s="48">
        <f t="shared" si="12"/>
        <v>0</v>
      </c>
      <c r="AD18" s="47"/>
      <c r="AE18" s="48">
        <f t="shared" si="13"/>
        <v>0</v>
      </c>
      <c r="AF18" s="47"/>
      <c r="AG18" s="48">
        <f t="shared" si="14"/>
        <v>0</v>
      </c>
      <c r="AH18" s="49">
        <f t="shared" si="15"/>
        <v>3679.1999999953987</v>
      </c>
    </row>
    <row r="19" spans="1:34" ht="12.75">
      <c r="A19" s="5" t="s">
        <v>16</v>
      </c>
      <c r="B19" s="47">
        <v>7943.509</v>
      </c>
      <c r="C19" s="48">
        <f t="shared" si="0"/>
        <v>566.4000000018859</v>
      </c>
      <c r="D19" s="47">
        <v>10018.332</v>
      </c>
      <c r="E19" s="48">
        <f t="shared" si="1"/>
        <v>504.0000000044529</v>
      </c>
      <c r="F19" s="47">
        <v>9007.213</v>
      </c>
      <c r="G19" s="48">
        <f t="shared" si="1"/>
        <v>622.7999999959138</v>
      </c>
      <c r="H19" s="47">
        <v>10485.704</v>
      </c>
      <c r="I19" s="48">
        <f t="shared" si="2"/>
        <v>557.999999995809</v>
      </c>
      <c r="J19" s="47">
        <v>3972.673</v>
      </c>
      <c r="K19" s="48">
        <f t="shared" si="3"/>
        <v>172.799999999188</v>
      </c>
      <c r="L19" s="47">
        <v>5944.833</v>
      </c>
      <c r="M19" s="48">
        <f t="shared" si="4"/>
        <v>383.99999999965075</v>
      </c>
      <c r="N19" s="47">
        <v>12123.041</v>
      </c>
      <c r="O19" s="48">
        <f t="shared" si="5"/>
        <v>513.5999999998603</v>
      </c>
      <c r="P19" s="47">
        <v>6588.069</v>
      </c>
      <c r="Q19" s="48">
        <f t="shared" si="6"/>
        <v>177.60000000125729</v>
      </c>
      <c r="R19" s="30">
        <v>4126.864</v>
      </c>
      <c r="S19" s="48">
        <f t="shared" si="7"/>
        <v>7.999999994353857</v>
      </c>
      <c r="T19" s="47">
        <v>1424.835</v>
      </c>
      <c r="U19" s="48">
        <f t="shared" si="8"/>
        <v>100.0000000003638</v>
      </c>
      <c r="V19" s="47">
        <v>204.088</v>
      </c>
      <c r="W19" s="48">
        <f t="shared" si="9"/>
        <v>0</v>
      </c>
      <c r="X19" s="47">
        <v>1117.577</v>
      </c>
      <c r="Y19" s="48">
        <f t="shared" si="10"/>
        <v>307.99999999908323</v>
      </c>
      <c r="Z19" s="47"/>
      <c r="AA19" s="48">
        <f t="shared" si="11"/>
        <v>0</v>
      </c>
      <c r="AB19" s="47"/>
      <c r="AC19" s="48">
        <f t="shared" si="12"/>
        <v>0</v>
      </c>
      <c r="AD19" s="47"/>
      <c r="AE19" s="48">
        <f t="shared" si="13"/>
        <v>0</v>
      </c>
      <c r="AF19" s="47"/>
      <c r="AG19" s="48">
        <f t="shared" si="14"/>
        <v>0</v>
      </c>
      <c r="AH19" s="49">
        <f t="shared" si="15"/>
        <v>3915.199999991819</v>
      </c>
    </row>
    <row r="20" spans="1:34" ht="12.75">
      <c r="A20" s="5" t="s">
        <v>17</v>
      </c>
      <c r="B20" s="47">
        <v>7943.64</v>
      </c>
      <c r="C20" s="48">
        <f t="shared" si="0"/>
        <v>628.8000000015018</v>
      </c>
      <c r="D20" s="47">
        <v>10018.489</v>
      </c>
      <c r="E20" s="48">
        <f t="shared" si="1"/>
        <v>565.1999999972759</v>
      </c>
      <c r="F20" s="47">
        <v>9007.404</v>
      </c>
      <c r="G20" s="48">
        <f t="shared" si="1"/>
        <v>687.600000002567</v>
      </c>
      <c r="H20" s="47">
        <v>10485.873</v>
      </c>
      <c r="I20" s="48">
        <f t="shared" si="2"/>
        <v>608.3999999995285</v>
      </c>
      <c r="J20" s="47">
        <v>3972.724</v>
      </c>
      <c r="K20" s="48">
        <f t="shared" si="3"/>
        <v>183.60000000138825</v>
      </c>
      <c r="L20" s="47">
        <v>5944.913</v>
      </c>
      <c r="M20" s="48">
        <f t="shared" si="4"/>
        <v>383.99999999965075</v>
      </c>
      <c r="N20" s="47">
        <v>12123.151</v>
      </c>
      <c r="O20" s="48">
        <f t="shared" si="5"/>
        <v>528.000000002794</v>
      </c>
      <c r="P20" s="47">
        <v>6588.106</v>
      </c>
      <c r="Q20" s="48">
        <f t="shared" si="6"/>
        <v>177.5999999968917</v>
      </c>
      <c r="R20" s="30">
        <v>4126.864</v>
      </c>
      <c r="S20" s="48">
        <f t="shared" si="7"/>
        <v>0</v>
      </c>
      <c r="T20" s="47">
        <v>1424.86</v>
      </c>
      <c r="U20" s="48">
        <f t="shared" si="8"/>
        <v>99.9999999994543</v>
      </c>
      <c r="V20" s="47">
        <v>204.088</v>
      </c>
      <c r="W20" s="48">
        <f t="shared" si="9"/>
        <v>0</v>
      </c>
      <c r="X20" s="47">
        <v>1117.6</v>
      </c>
      <c r="Y20" s="48">
        <f t="shared" si="10"/>
        <v>321.9999999987522</v>
      </c>
      <c r="Z20" s="47"/>
      <c r="AA20" s="48">
        <f t="shared" si="11"/>
        <v>0</v>
      </c>
      <c r="AB20" s="47"/>
      <c r="AC20" s="48">
        <f t="shared" si="12"/>
        <v>0</v>
      </c>
      <c r="AD20" s="47"/>
      <c r="AE20" s="48">
        <f t="shared" si="13"/>
        <v>0</v>
      </c>
      <c r="AF20" s="47"/>
      <c r="AG20" s="48">
        <f t="shared" si="14"/>
        <v>0</v>
      </c>
      <c r="AH20" s="49">
        <f t="shared" si="15"/>
        <v>4185.199999999804</v>
      </c>
    </row>
    <row r="21" spans="1:34" ht="12.75">
      <c r="A21" s="5" t="s">
        <v>18</v>
      </c>
      <c r="B21" s="47">
        <v>7943.752</v>
      </c>
      <c r="C21" s="48">
        <f t="shared" si="0"/>
        <v>537.6000000003842</v>
      </c>
      <c r="D21" s="47">
        <v>10018.631</v>
      </c>
      <c r="E21" s="48">
        <f t="shared" si="1"/>
        <v>511.19999999937136</v>
      </c>
      <c r="F21" s="47">
        <v>9007.573</v>
      </c>
      <c r="G21" s="48">
        <f t="shared" si="1"/>
        <v>608.3999999995285</v>
      </c>
      <c r="H21" s="47">
        <v>10486.026</v>
      </c>
      <c r="I21" s="48">
        <f t="shared" si="2"/>
        <v>550.8000000008906</v>
      </c>
      <c r="J21" s="47">
        <v>3972.77</v>
      </c>
      <c r="K21" s="48">
        <f t="shared" si="3"/>
        <v>165.59999999935826</v>
      </c>
      <c r="L21" s="47">
        <v>5945.001</v>
      </c>
      <c r="M21" s="48">
        <f t="shared" si="4"/>
        <v>422.4000000031083</v>
      </c>
      <c r="N21" s="47">
        <v>12123.252</v>
      </c>
      <c r="O21" s="48">
        <f t="shared" si="5"/>
        <v>484.8000000027241</v>
      </c>
      <c r="P21" s="47">
        <v>6588.141</v>
      </c>
      <c r="Q21" s="48">
        <f t="shared" si="6"/>
        <v>167.9999999993015</v>
      </c>
      <c r="R21" s="30">
        <v>4126.864</v>
      </c>
      <c r="S21" s="48">
        <f t="shared" si="7"/>
        <v>0</v>
      </c>
      <c r="T21" s="47">
        <v>1424.882</v>
      </c>
      <c r="U21" s="48">
        <f t="shared" si="8"/>
        <v>88.00000000064756</v>
      </c>
      <c r="V21" s="47">
        <v>204.088</v>
      </c>
      <c r="W21" s="48">
        <f t="shared" si="9"/>
        <v>0</v>
      </c>
      <c r="X21" s="47">
        <v>1117.618</v>
      </c>
      <c r="Y21" s="48">
        <f t="shared" si="10"/>
        <v>252.00000000040745</v>
      </c>
      <c r="Z21" s="47"/>
      <c r="AA21" s="48">
        <f t="shared" si="11"/>
        <v>0</v>
      </c>
      <c r="AB21" s="47"/>
      <c r="AC21" s="48">
        <f t="shared" si="12"/>
        <v>0</v>
      </c>
      <c r="AD21" s="47"/>
      <c r="AE21" s="48">
        <f t="shared" si="13"/>
        <v>0</v>
      </c>
      <c r="AF21" s="47"/>
      <c r="AG21" s="48">
        <f t="shared" si="14"/>
        <v>0</v>
      </c>
      <c r="AH21" s="49">
        <f t="shared" si="15"/>
        <v>3788.800000005722</v>
      </c>
    </row>
    <row r="22" spans="1:34" ht="12.75">
      <c r="A22" s="5" t="s">
        <v>19</v>
      </c>
      <c r="B22" s="47">
        <v>7943.874</v>
      </c>
      <c r="C22" s="48">
        <f t="shared" si="0"/>
        <v>585.5999999970663</v>
      </c>
      <c r="D22" s="47">
        <v>10018.803</v>
      </c>
      <c r="E22" s="48">
        <f t="shared" si="1"/>
        <v>619.2000000017288</v>
      </c>
      <c r="F22" s="47">
        <v>9007.767</v>
      </c>
      <c r="G22" s="48">
        <f t="shared" si="1"/>
        <v>698.3999999982188</v>
      </c>
      <c r="H22" s="47">
        <v>10486.218</v>
      </c>
      <c r="I22" s="48">
        <f t="shared" si="2"/>
        <v>691.2000000033004</v>
      </c>
      <c r="J22" s="47">
        <v>3972.823</v>
      </c>
      <c r="K22" s="48">
        <f t="shared" si="3"/>
        <v>190.7999999995809</v>
      </c>
      <c r="L22" s="47">
        <v>5945.098</v>
      </c>
      <c r="M22" s="48">
        <f t="shared" si="4"/>
        <v>465.59999999881256</v>
      </c>
      <c r="N22" s="47">
        <v>12123.373</v>
      </c>
      <c r="O22" s="48">
        <f t="shared" si="5"/>
        <v>580.7999999960884</v>
      </c>
      <c r="P22" s="47">
        <v>6588.187</v>
      </c>
      <c r="Q22" s="48">
        <f t="shared" si="6"/>
        <v>220.80000000132713</v>
      </c>
      <c r="R22" s="30">
        <v>4126.864</v>
      </c>
      <c r="S22" s="48">
        <f t="shared" si="7"/>
        <v>0</v>
      </c>
      <c r="T22" s="47">
        <v>1424.904</v>
      </c>
      <c r="U22" s="48">
        <f t="shared" si="8"/>
        <v>87.99999999973807</v>
      </c>
      <c r="V22" s="47">
        <v>204.088</v>
      </c>
      <c r="W22" s="48">
        <f t="shared" si="9"/>
        <v>0</v>
      </c>
      <c r="X22" s="47">
        <v>1117.637</v>
      </c>
      <c r="Y22" s="48">
        <f t="shared" si="10"/>
        <v>266.0000000000764</v>
      </c>
      <c r="Z22" s="47"/>
      <c r="AA22" s="48">
        <f t="shared" si="11"/>
        <v>0</v>
      </c>
      <c r="AB22" s="47"/>
      <c r="AC22" s="48">
        <f t="shared" si="12"/>
        <v>0</v>
      </c>
      <c r="AD22" s="47"/>
      <c r="AE22" s="48">
        <f t="shared" si="13"/>
        <v>0</v>
      </c>
      <c r="AF22" s="47"/>
      <c r="AG22" s="48">
        <f t="shared" si="14"/>
        <v>0</v>
      </c>
      <c r="AH22" s="49">
        <f t="shared" si="15"/>
        <v>4406.399999995938</v>
      </c>
    </row>
    <row r="23" spans="1:34" ht="12.75">
      <c r="A23" s="5" t="s">
        <v>20</v>
      </c>
      <c r="B23" s="47">
        <v>7943.952</v>
      </c>
      <c r="C23" s="48">
        <f t="shared" si="0"/>
        <v>374.40000000206055</v>
      </c>
      <c r="D23" s="47">
        <v>10018.923</v>
      </c>
      <c r="E23" s="48">
        <f t="shared" si="1"/>
        <v>432.0000000028813</v>
      </c>
      <c r="F23" s="47">
        <v>9007.892</v>
      </c>
      <c r="G23" s="48">
        <f t="shared" si="1"/>
        <v>450</v>
      </c>
      <c r="H23" s="47">
        <v>10486.331</v>
      </c>
      <c r="I23" s="48">
        <f t="shared" si="2"/>
        <v>406.79999999774736</v>
      </c>
      <c r="J23" s="47">
        <v>3972.862</v>
      </c>
      <c r="K23" s="48">
        <f t="shared" si="3"/>
        <v>140.4000000007727</v>
      </c>
      <c r="L23" s="47">
        <v>5945.129</v>
      </c>
      <c r="M23" s="48">
        <f t="shared" si="4"/>
        <v>148.79999999975553</v>
      </c>
      <c r="N23" s="47">
        <v>12123.445</v>
      </c>
      <c r="O23" s="48">
        <f t="shared" si="5"/>
        <v>345.6000000005588</v>
      </c>
      <c r="P23" s="47">
        <v>6588.208</v>
      </c>
      <c r="Q23" s="48">
        <f t="shared" si="6"/>
        <v>100.79999999870779</v>
      </c>
      <c r="R23" s="30">
        <v>4126.864</v>
      </c>
      <c r="S23" s="48">
        <f t="shared" si="7"/>
        <v>0</v>
      </c>
      <c r="T23" s="47">
        <v>1424.922</v>
      </c>
      <c r="U23" s="48">
        <f t="shared" si="8"/>
        <v>72.00000000011642</v>
      </c>
      <c r="V23" s="47">
        <v>204.088</v>
      </c>
      <c r="W23" s="48">
        <f t="shared" si="9"/>
        <v>0</v>
      </c>
      <c r="X23" s="47">
        <v>1117.66</v>
      </c>
      <c r="Y23" s="48">
        <f t="shared" si="10"/>
        <v>322.0000000019354</v>
      </c>
      <c r="Z23" s="47"/>
      <c r="AA23" s="48">
        <f t="shared" si="11"/>
        <v>0</v>
      </c>
      <c r="AB23" s="47"/>
      <c r="AC23" s="48">
        <f t="shared" si="12"/>
        <v>0</v>
      </c>
      <c r="AD23" s="47"/>
      <c r="AE23" s="48">
        <f t="shared" si="13"/>
        <v>0</v>
      </c>
      <c r="AF23" s="47"/>
      <c r="AG23" s="48">
        <f t="shared" si="14"/>
        <v>0</v>
      </c>
      <c r="AH23" s="49">
        <f t="shared" si="15"/>
        <v>2792.800000004536</v>
      </c>
    </row>
    <row r="24" spans="1:34" ht="12.75">
      <c r="A24" s="5" t="s">
        <v>21</v>
      </c>
      <c r="B24" s="47">
        <v>7944.081</v>
      </c>
      <c r="C24" s="48">
        <f t="shared" si="0"/>
        <v>619.199999999546</v>
      </c>
      <c r="D24" s="47">
        <v>10019.085</v>
      </c>
      <c r="E24" s="48">
        <f t="shared" si="1"/>
        <v>583.1999999943946</v>
      </c>
      <c r="F24" s="47">
        <v>9008.072</v>
      </c>
      <c r="G24" s="48">
        <f t="shared" si="1"/>
        <v>648.0000000010477</v>
      </c>
      <c r="H24" s="47">
        <v>10486.511</v>
      </c>
      <c r="I24" s="48">
        <f t="shared" si="2"/>
        <v>648.0000000010477</v>
      </c>
      <c r="J24" s="47">
        <v>3972.916</v>
      </c>
      <c r="K24" s="48">
        <f t="shared" si="3"/>
        <v>194.40000000031432</v>
      </c>
      <c r="L24" s="47">
        <v>5945.21</v>
      </c>
      <c r="M24" s="48">
        <f t="shared" si="4"/>
        <v>388.80000000062864</v>
      </c>
      <c r="N24" s="47">
        <v>12123.558</v>
      </c>
      <c r="O24" s="48">
        <f t="shared" si="5"/>
        <v>542.4000000057276</v>
      </c>
      <c r="P24" s="47">
        <v>6588.246</v>
      </c>
      <c r="Q24" s="48">
        <f t="shared" si="6"/>
        <v>182.40000000223517</v>
      </c>
      <c r="R24" s="30">
        <v>4126.864</v>
      </c>
      <c r="S24" s="48">
        <f t="shared" si="7"/>
        <v>0</v>
      </c>
      <c r="T24" s="47">
        <v>1424.943</v>
      </c>
      <c r="U24" s="48">
        <f t="shared" si="8"/>
        <v>83.99999999983265</v>
      </c>
      <c r="V24" s="47">
        <v>204.088</v>
      </c>
      <c r="W24" s="48">
        <f t="shared" si="9"/>
        <v>0</v>
      </c>
      <c r="X24" s="47">
        <v>1117.683</v>
      </c>
      <c r="Y24" s="48">
        <f t="shared" si="10"/>
        <v>321.9999999987522</v>
      </c>
      <c r="Z24" s="47"/>
      <c r="AA24" s="48">
        <f t="shared" si="11"/>
        <v>0</v>
      </c>
      <c r="AB24" s="47"/>
      <c r="AC24" s="48">
        <f t="shared" si="12"/>
        <v>0</v>
      </c>
      <c r="AD24" s="47"/>
      <c r="AE24" s="48">
        <f t="shared" si="13"/>
        <v>0</v>
      </c>
      <c r="AF24" s="47"/>
      <c r="AG24" s="48">
        <f t="shared" si="14"/>
        <v>0</v>
      </c>
      <c r="AH24" s="49">
        <f t="shared" si="15"/>
        <v>4212.400000003527</v>
      </c>
    </row>
    <row r="25" spans="1:34" ht="12.75">
      <c r="A25" s="5" t="s">
        <v>22</v>
      </c>
      <c r="B25" s="47">
        <v>7944.215</v>
      </c>
      <c r="C25" s="48">
        <f t="shared" si="0"/>
        <v>643.2000000000698</v>
      </c>
      <c r="D25" s="47">
        <v>10019.27</v>
      </c>
      <c r="E25" s="48">
        <f t="shared" si="1"/>
        <v>666.0000000047148</v>
      </c>
      <c r="F25" s="47">
        <v>9008.268</v>
      </c>
      <c r="G25" s="48">
        <f t="shared" si="1"/>
        <v>705.5999999996857</v>
      </c>
      <c r="H25" s="47">
        <v>10486.703</v>
      </c>
      <c r="I25" s="48">
        <f t="shared" si="2"/>
        <v>691.199999996752</v>
      </c>
      <c r="J25" s="47">
        <v>3972.975</v>
      </c>
      <c r="K25" s="48">
        <f t="shared" si="3"/>
        <v>212.39999999907013</v>
      </c>
      <c r="L25" s="47">
        <v>5945.301</v>
      </c>
      <c r="M25" s="48">
        <f t="shared" si="4"/>
        <v>436.8000000016764</v>
      </c>
      <c r="N25" s="47">
        <v>12123.682</v>
      </c>
      <c r="O25" s="48">
        <f t="shared" si="5"/>
        <v>595.1999999990221</v>
      </c>
      <c r="P25" s="47">
        <v>6588.287</v>
      </c>
      <c r="Q25" s="48">
        <f t="shared" si="6"/>
        <v>196.80000000080327</v>
      </c>
      <c r="R25" s="30">
        <v>4126.864</v>
      </c>
      <c r="S25" s="48">
        <f t="shared" si="7"/>
        <v>0</v>
      </c>
      <c r="T25" s="47">
        <v>1424.968</v>
      </c>
      <c r="U25" s="48">
        <f t="shared" si="8"/>
        <v>100.0000000003638</v>
      </c>
      <c r="V25" s="47">
        <v>204.088</v>
      </c>
      <c r="W25" s="48">
        <f t="shared" si="9"/>
        <v>0</v>
      </c>
      <c r="X25" s="47">
        <v>1117.709</v>
      </c>
      <c r="Y25" s="48">
        <f t="shared" si="10"/>
        <v>364.00000000094224</v>
      </c>
      <c r="Z25" s="47"/>
      <c r="AA25" s="48">
        <f t="shared" si="11"/>
        <v>0</v>
      </c>
      <c r="AB25" s="47"/>
      <c r="AC25" s="48">
        <f t="shared" si="12"/>
        <v>0</v>
      </c>
      <c r="AD25" s="47"/>
      <c r="AE25" s="48">
        <f t="shared" si="13"/>
        <v>0</v>
      </c>
      <c r="AF25" s="47"/>
      <c r="AG25" s="48">
        <f t="shared" si="14"/>
        <v>0</v>
      </c>
      <c r="AH25" s="49">
        <f t="shared" si="15"/>
        <v>4611.2000000031</v>
      </c>
    </row>
    <row r="26" spans="1:34" ht="12.75">
      <c r="A26" s="5" t="s">
        <v>23</v>
      </c>
      <c r="B26" s="47">
        <v>7944.315</v>
      </c>
      <c r="C26" s="48">
        <f t="shared" si="0"/>
        <v>479.99999999738066</v>
      </c>
      <c r="D26" s="47">
        <v>10019.404</v>
      </c>
      <c r="E26" s="48">
        <f t="shared" si="1"/>
        <v>482.4000000000524</v>
      </c>
      <c r="F26" s="47">
        <v>9008.413</v>
      </c>
      <c r="G26" s="48">
        <f t="shared" si="1"/>
        <v>522.0000000015716</v>
      </c>
      <c r="H26" s="47">
        <v>10486.85</v>
      </c>
      <c r="I26" s="48">
        <f t="shared" si="2"/>
        <v>529.2000000030384</v>
      </c>
      <c r="J26" s="47">
        <v>3973.019</v>
      </c>
      <c r="K26" s="48">
        <f t="shared" si="3"/>
        <v>158.39999999952852</v>
      </c>
      <c r="L26" s="47">
        <v>5945.37</v>
      </c>
      <c r="M26" s="48">
        <f t="shared" si="4"/>
        <v>331.1999999976251</v>
      </c>
      <c r="N26" s="47">
        <v>12123.774</v>
      </c>
      <c r="O26" s="48">
        <f t="shared" si="5"/>
        <v>441.5999999939231</v>
      </c>
      <c r="P26" s="47">
        <v>6588.317</v>
      </c>
      <c r="Q26" s="48">
        <f t="shared" si="6"/>
        <v>143.99999999877764</v>
      </c>
      <c r="R26" s="30">
        <v>4126.864</v>
      </c>
      <c r="S26" s="48">
        <f t="shared" si="7"/>
        <v>0</v>
      </c>
      <c r="T26" s="47">
        <v>1424.987</v>
      </c>
      <c r="U26" s="48">
        <f t="shared" si="8"/>
        <v>76.00000000002183</v>
      </c>
      <c r="V26" s="47">
        <v>204.088</v>
      </c>
      <c r="W26" s="48">
        <f t="shared" si="9"/>
        <v>0</v>
      </c>
      <c r="X26" s="47">
        <v>1117.724</v>
      </c>
      <c r="Y26" s="48">
        <f t="shared" si="10"/>
        <v>209.9999999982174</v>
      </c>
      <c r="Z26" s="47"/>
      <c r="AA26" s="48">
        <f t="shared" si="11"/>
        <v>0</v>
      </c>
      <c r="AB26" s="47"/>
      <c r="AC26" s="48">
        <f t="shared" si="12"/>
        <v>0</v>
      </c>
      <c r="AD26" s="47"/>
      <c r="AE26" s="48">
        <f t="shared" si="13"/>
        <v>0</v>
      </c>
      <c r="AF26" s="47"/>
      <c r="AG26" s="48">
        <f t="shared" si="14"/>
        <v>0</v>
      </c>
      <c r="AH26" s="49">
        <f t="shared" si="15"/>
        <v>3374.7999999901367</v>
      </c>
    </row>
    <row r="27" spans="1:34" ht="12.75">
      <c r="A27" s="5" t="s">
        <v>24</v>
      </c>
      <c r="B27" s="47">
        <v>7944.419</v>
      </c>
      <c r="C27" s="48">
        <f t="shared" si="0"/>
        <v>499.2000000012922</v>
      </c>
      <c r="D27" s="47">
        <v>10019.546</v>
      </c>
      <c r="E27" s="48">
        <f t="shared" si="1"/>
        <v>511.19999999937136</v>
      </c>
      <c r="F27" s="47">
        <v>9008.566</v>
      </c>
      <c r="G27" s="48">
        <f t="shared" si="1"/>
        <v>550.8000000008906</v>
      </c>
      <c r="H27" s="47">
        <v>10487.011</v>
      </c>
      <c r="I27" s="48">
        <f t="shared" si="2"/>
        <v>579.6000000002095</v>
      </c>
      <c r="J27" s="47">
        <v>3973.066</v>
      </c>
      <c r="K27" s="48">
        <f t="shared" si="3"/>
        <v>169.20000000009168</v>
      </c>
      <c r="L27" s="47">
        <v>5945.443</v>
      </c>
      <c r="M27" s="48">
        <f t="shared" si="4"/>
        <v>350.4000000015367</v>
      </c>
      <c r="N27" s="47">
        <v>12123.868</v>
      </c>
      <c r="O27" s="48">
        <f t="shared" si="5"/>
        <v>451.20000000461005</v>
      </c>
      <c r="P27" s="47">
        <v>6588.35</v>
      </c>
      <c r="Q27" s="48">
        <f t="shared" si="6"/>
        <v>158.4000000017113</v>
      </c>
      <c r="R27" s="30">
        <v>4126.864</v>
      </c>
      <c r="S27" s="48">
        <f t="shared" si="7"/>
        <v>0</v>
      </c>
      <c r="T27" s="47">
        <v>1425</v>
      </c>
      <c r="U27" s="48">
        <f t="shared" si="8"/>
        <v>51.99999999967986</v>
      </c>
      <c r="V27" s="47">
        <v>204.088</v>
      </c>
      <c r="W27" s="48">
        <f t="shared" si="9"/>
        <v>0</v>
      </c>
      <c r="X27" s="47">
        <v>1117.744</v>
      </c>
      <c r="Y27" s="48">
        <f t="shared" si="10"/>
        <v>279.99999999974534</v>
      </c>
      <c r="Z27" s="47"/>
      <c r="AA27" s="48">
        <f t="shared" si="11"/>
        <v>0</v>
      </c>
      <c r="AB27" s="47"/>
      <c r="AC27" s="48">
        <f t="shared" si="12"/>
        <v>0</v>
      </c>
      <c r="AD27" s="47"/>
      <c r="AE27" s="48">
        <f t="shared" si="13"/>
        <v>0</v>
      </c>
      <c r="AF27" s="47"/>
      <c r="AG27" s="48">
        <f t="shared" si="14"/>
        <v>0</v>
      </c>
      <c r="AH27" s="49">
        <f t="shared" si="15"/>
        <v>3602.0000000091386</v>
      </c>
    </row>
    <row r="28" spans="1:34" ht="12.75">
      <c r="A28" s="5" t="s">
        <v>25</v>
      </c>
      <c r="B28" s="47">
        <v>7944.527</v>
      </c>
      <c r="C28" s="48">
        <f t="shared" si="0"/>
        <v>518.4000000008382</v>
      </c>
      <c r="D28" s="47">
        <v>10019.698</v>
      </c>
      <c r="E28" s="48">
        <f t="shared" si="1"/>
        <v>547.2000000001572</v>
      </c>
      <c r="F28" s="47">
        <v>9008.729</v>
      </c>
      <c r="G28" s="48">
        <f t="shared" si="1"/>
        <v>586.799999995128</v>
      </c>
      <c r="H28" s="47">
        <v>10487.174</v>
      </c>
      <c r="I28" s="48">
        <f t="shared" si="2"/>
        <v>586.8000000016764</v>
      </c>
      <c r="J28" s="47">
        <v>3973.116</v>
      </c>
      <c r="K28" s="48">
        <f t="shared" si="3"/>
        <v>180.00000000065484</v>
      </c>
      <c r="L28" s="47">
        <v>5945.519</v>
      </c>
      <c r="M28" s="48">
        <f t="shared" si="4"/>
        <v>364.8000000001048</v>
      </c>
      <c r="N28" s="47">
        <v>12123.967</v>
      </c>
      <c r="O28" s="48">
        <f t="shared" si="5"/>
        <v>475.20000000076834</v>
      </c>
      <c r="P28" s="47">
        <v>6588.384</v>
      </c>
      <c r="Q28" s="48">
        <f t="shared" si="6"/>
        <v>163.19999999832362</v>
      </c>
      <c r="R28" s="30">
        <v>4126.864</v>
      </c>
      <c r="S28" s="48">
        <f t="shared" si="7"/>
        <v>0</v>
      </c>
      <c r="T28" s="47">
        <v>1425.007</v>
      </c>
      <c r="U28" s="48">
        <f t="shared" si="8"/>
        <v>28.000000000247383</v>
      </c>
      <c r="V28" s="47">
        <v>204.088</v>
      </c>
      <c r="W28" s="48">
        <f t="shared" si="9"/>
        <v>0</v>
      </c>
      <c r="X28" s="47">
        <v>1117.762</v>
      </c>
      <c r="Y28" s="48">
        <f t="shared" si="10"/>
        <v>252.00000000040745</v>
      </c>
      <c r="Z28" s="47"/>
      <c r="AA28" s="48">
        <f t="shared" si="11"/>
        <v>0</v>
      </c>
      <c r="AB28" s="47"/>
      <c r="AC28" s="48">
        <f t="shared" si="12"/>
        <v>0</v>
      </c>
      <c r="AD28" s="47"/>
      <c r="AE28" s="48">
        <f t="shared" si="13"/>
        <v>0</v>
      </c>
      <c r="AF28" s="47"/>
      <c r="AG28" s="48">
        <f t="shared" si="14"/>
        <v>0</v>
      </c>
      <c r="AH28" s="49">
        <f t="shared" si="15"/>
        <v>3702.399999998306</v>
      </c>
    </row>
    <row r="29" spans="1:34" ht="12.75">
      <c r="A29" s="5" t="s">
        <v>26</v>
      </c>
      <c r="B29" s="47">
        <v>7944.64</v>
      </c>
      <c r="C29" s="48">
        <f t="shared" si="0"/>
        <v>542.4000000013621</v>
      </c>
      <c r="D29" s="47">
        <v>10019.855</v>
      </c>
      <c r="E29" s="48">
        <f t="shared" si="1"/>
        <v>565.1999999972759</v>
      </c>
      <c r="F29" s="47">
        <v>9008.897</v>
      </c>
      <c r="G29" s="48">
        <f t="shared" si="1"/>
        <v>604.8000000053435</v>
      </c>
      <c r="H29" s="47">
        <v>10487.349</v>
      </c>
      <c r="I29" s="48">
        <f t="shared" si="2"/>
        <v>629.9999999973807</v>
      </c>
      <c r="J29" s="47">
        <v>3973.168</v>
      </c>
      <c r="K29" s="48">
        <f t="shared" si="3"/>
        <v>187.20000000048458</v>
      </c>
      <c r="L29" s="47">
        <v>5945.599</v>
      </c>
      <c r="M29" s="48">
        <f t="shared" si="4"/>
        <v>383.99999999965075</v>
      </c>
      <c r="N29" s="47">
        <v>12124.069</v>
      </c>
      <c r="O29" s="48">
        <f t="shared" si="5"/>
        <v>489.59999999497086</v>
      </c>
      <c r="P29" s="47">
        <v>6588.422</v>
      </c>
      <c r="Q29" s="48">
        <f t="shared" si="6"/>
        <v>182.3999999978696</v>
      </c>
      <c r="R29" s="30">
        <v>4126.864</v>
      </c>
      <c r="S29" s="48">
        <f t="shared" si="7"/>
        <v>0</v>
      </c>
      <c r="T29" s="47">
        <v>1425.013</v>
      </c>
      <c r="U29" s="48">
        <f t="shared" si="8"/>
        <v>23.999999999432475</v>
      </c>
      <c r="V29" s="47">
        <v>204.088</v>
      </c>
      <c r="W29" s="48">
        <f t="shared" si="9"/>
        <v>0</v>
      </c>
      <c r="X29" s="47">
        <v>1117.779</v>
      </c>
      <c r="Y29" s="48">
        <f t="shared" si="10"/>
        <v>238.0000000007385</v>
      </c>
      <c r="Z29" s="47"/>
      <c r="AA29" s="48">
        <f t="shared" si="11"/>
        <v>0</v>
      </c>
      <c r="AB29" s="47"/>
      <c r="AC29" s="48">
        <f t="shared" si="12"/>
        <v>0</v>
      </c>
      <c r="AD29" s="47"/>
      <c r="AE29" s="48">
        <f t="shared" si="13"/>
        <v>0</v>
      </c>
      <c r="AF29" s="47"/>
      <c r="AG29" s="48">
        <f t="shared" si="14"/>
        <v>0</v>
      </c>
      <c r="AH29" s="49">
        <f t="shared" si="15"/>
        <v>3847.599999994509</v>
      </c>
    </row>
    <row r="30" spans="1:34" ht="12.75">
      <c r="A30" s="5" t="s">
        <v>27</v>
      </c>
      <c r="B30" s="47">
        <v>7944.729</v>
      </c>
      <c r="C30" s="48">
        <f t="shared" si="0"/>
        <v>427.1999999997206</v>
      </c>
      <c r="D30" s="47">
        <v>10019.981</v>
      </c>
      <c r="E30" s="48">
        <f t="shared" si="1"/>
        <v>453.6000000007334</v>
      </c>
      <c r="F30" s="47">
        <v>9009.034</v>
      </c>
      <c r="G30" s="48">
        <f t="shared" si="1"/>
        <v>493.1999999957043</v>
      </c>
      <c r="H30" s="47">
        <v>10487.493</v>
      </c>
      <c r="I30" s="48">
        <f t="shared" si="2"/>
        <v>518.4000000008382</v>
      </c>
      <c r="J30" s="47">
        <v>3973.211</v>
      </c>
      <c r="K30" s="48">
        <f t="shared" si="3"/>
        <v>154.7999999987951</v>
      </c>
      <c r="L30" s="47">
        <v>5945.663</v>
      </c>
      <c r="M30" s="48">
        <f t="shared" si="4"/>
        <v>307.19999999710126</v>
      </c>
      <c r="N30" s="47">
        <v>12124.152</v>
      </c>
      <c r="O30" s="48">
        <f t="shared" si="5"/>
        <v>398.4000000025844</v>
      </c>
      <c r="P30" s="47">
        <v>6588.45</v>
      </c>
      <c r="Q30" s="48">
        <f t="shared" si="6"/>
        <v>134.40000000118744</v>
      </c>
      <c r="R30" s="30">
        <v>4126.864</v>
      </c>
      <c r="S30" s="48">
        <f t="shared" si="7"/>
        <v>0</v>
      </c>
      <c r="T30" s="47">
        <v>1425.025</v>
      </c>
      <c r="U30" s="48">
        <f t="shared" si="8"/>
        <v>48.00000000068394</v>
      </c>
      <c r="V30" s="47">
        <v>204.088</v>
      </c>
      <c r="W30" s="48">
        <f t="shared" si="9"/>
        <v>0</v>
      </c>
      <c r="X30" s="47">
        <v>1117.795</v>
      </c>
      <c r="Y30" s="48">
        <f t="shared" si="10"/>
        <v>224.00000000106957</v>
      </c>
      <c r="Z30" s="47"/>
      <c r="AA30" s="48">
        <f t="shared" si="11"/>
        <v>0</v>
      </c>
      <c r="AB30" s="47"/>
      <c r="AC30" s="48">
        <f t="shared" si="12"/>
        <v>0</v>
      </c>
      <c r="AD30" s="47"/>
      <c r="AE30" s="48">
        <f t="shared" si="13"/>
        <v>0</v>
      </c>
      <c r="AF30" s="47"/>
      <c r="AG30" s="48">
        <f t="shared" si="14"/>
        <v>0</v>
      </c>
      <c r="AH30" s="49">
        <f t="shared" si="15"/>
        <v>3159.199999998418</v>
      </c>
    </row>
    <row r="31" spans="1:34" ht="12.75">
      <c r="A31" s="5" t="s">
        <v>28</v>
      </c>
      <c r="B31" s="50">
        <v>7944.841</v>
      </c>
      <c r="C31" s="48">
        <f t="shared" si="0"/>
        <v>537.6000000003842</v>
      </c>
      <c r="D31" s="50">
        <v>10020.148</v>
      </c>
      <c r="E31" s="48">
        <f t="shared" si="1"/>
        <v>601.1999999980617</v>
      </c>
      <c r="F31" s="50">
        <v>9009.214</v>
      </c>
      <c r="G31" s="48">
        <f t="shared" si="1"/>
        <v>648.0000000010477</v>
      </c>
      <c r="H31" s="50">
        <v>10487.683</v>
      </c>
      <c r="I31" s="51">
        <f>(H31-H30)*H$5</f>
        <v>684.0000000018335</v>
      </c>
      <c r="J31" s="50">
        <v>3973.267</v>
      </c>
      <c r="K31" s="51">
        <f>(J31-J30)*J$5</f>
        <v>201.60000000014406</v>
      </c>
      <c r="L31" s="50">
        <v>5945.745</v>
      </c>
      <c r="M31" s="51">
        <f>(L31-L30)*L$5</f>
        <v>393.60000000160653</v>
      </c>
      <c r="N31" s="50">
        <v>12124.262</v>
      </c>
      <c r="O31" s="51">
        <f>(N31-N30)*N$5</f>
        <v>528.000000002794</v>
      </c>
      <c r="P31" s="47">
        <v>6588.49</v>
      </c>
      <c r="Q31" s="51">
        <f>(P31-P30)*P$5</f>
        <v>191.99999999982538</v>
      </c>
      <c r="R31" s="30">
        <v>4126.864</v>
      </c>
      <c r="S31" s="51">
        <f>(R31-R30)*R$5</f>
        <v>0</v>
      </c>
      <c r="T31" s="50">
        <v>1425.04</v>
      </c>
      <c r="U31" s="51">
        <f>(T31-T30)*T$5</f>
        <v>59.99999999949068</v>
      </c>
      <c r="V31" s="50">
        <v>204.088</v>
      </c>
      <c r="W31" s="51">
        <f>(V31-V30)*V$5</f>
        <v>0</v>
      </c>
      <c r="X31" s="50">
        <v>1117.816</v>
      </c>
      <c r="Y31" s="51">
        <f>(X31-X30)*X$5</f>
        <v>293.9999999994143</v>
      </c>
      <c r="Z31" s="50"/>
      <c r="AA31" s="51"/>
      <c r="AB31" s="50"/>
      <c r="AC31" s="51"/>
      <c r="AD31" s="50"/>
      <c r="AE31" s="51"/>
      <c r="AF31" s="50"/>
      <c r="AG31" s="51"/>
      <c r="AH31" s="49">
        <f t="shared" si="15"/>
        <v>4140.000000004602</v>
      </c>
    </row>
    <row r="32" spans="1:34" ht="13.5" thickBot="1">
      <c r="A32" s="5" t="s">
        <v>40</v>
      </c>
      <c r="B32" s="52">
        <v>7944.94</v>
      </c>
      <c r="C32" s="48">
        <f t="shared" si="0"/>
        <v>475.19999999640277</v>
      </c>
      <c r="D32" s="52">
        <v>10020.28</v>
      </c>
      <c r="E32" s="48">
        <f t="shared" si="1"/>
        <v>475.2000000051339</v>
      </c>
      <c r="F32" s="52">
        <v>9009.357</v>
      </c>
      <c r="G32" s="48">
        <f t="shared" si="1"/>
        <v>514.8000000001048</v>
      </c>
      <c r="H32" s="52">
        <v>10487.833</v>
      </c>
      <c r="I32" s="53">
        <f>(H32-H31)*H$5</f>
        <v>539.9999999986903</v>
      </c>
      <c r="J32" s="52">
        <v>3973.312</v>
      </c>
      <c r="K32" s="53">
        <f>(J32-J31)*J$5</f>
        <v>162.00000000026193</v>
      </c>
      <c r="L32" s="52">
        <v>5945.807</v>
      </c>
      <c r="M32" s="53">
        <f>(L32-L31)*L$5</f>
        <v>297.59999999951106</v>
      </c>
      <c r="N32" s="52">
        <v>12124.348</v>
      </c>
      <c r="O32" s="53">
        <f>(N32-N31)*N$5</f>
        <v>412.79999999678694</v>
      </c>
      <c r="P32" s="47">
        <v>6588.521</v>
      </c>
      <c r="Q32" s="53">
        <f>(P32-P31)*P$5</f>
        <v>148.79999999975553</v>
      </c>
      <c r="R32" s="30">
        <v>4126.864</v>
      </c>
      <c r="S32" s="53">
        <f>(R32-R31)*R$5</f>
        <v>0</v>
      </c>
      <c r="T32" s="52">
        <v>1425.049</v>
      </c>
      <c r="U32" s="53">
        <f>(T32-T31)*T$5</f>
        <v>36.00000000005821</v>
      </c>
      <c r="V32" s="52">
        <v>204.088</v>
      </c>
      <c r="W32" s="53">
        <f>(V32-V31)*V$5</f>
        <v>0</v>
      </c>
      <c r="X32" s="52">
        <v>1117.836</v>
      </c>
      <c r="Y32" s="53">
        <f>(X32-X31)*X$5</f>
        <v>279.99999999974534</v>
      </c>
      <c r="Z32" s="52"/>
      <c r="AA32" s="53">
        <f>(Z32-Z30)*Z$5</f>
        <v>0</v>
      </c>
      <c r="AB32" s="52"/>
      <c r="AC32" s="53">
        <f>(AB32-AB30)*AB$5</f>
        <v>0</v>
      </c>
      <c r="AD32" s="52"/>
      <c r="AE32" s="53">
        <f>(AD32-AD30)*AD$5</f>
        <v>0</v>
      </c>
      <c r="AF32" s="52"/>
      <c r="AG32" s="53">
        <f>(AF32-AF30)*AF$5</f>
        <v>0</v>
      </c>
      <c r="AH32" s="49">
        <f t="shared" si="15"/>
        <v>3342.399999996451</v>
      </c>
    </row>
    <row r="33" spans="2:34" ht="13.5" thickBot="1">
      <c r="B33" s="54"/>
      <c r="C33" s="55">
        <f>SUM(C8:C32)</f>
        <v>12600</v>
      </c>
      <c r="D33" s="54"/>
      <c r="E33" s="55">
        <f>SUM(E8:E32)</f>
        <v>12664.800000000105</v>
      </c>
      <c r="F33" s="66"/>
      <c r="G33" s="55">
        <f>SUM(G8:G32)</f>
        <v>14169.5999999989</v>
      </c>
      <c r="H33" s="54"/>
      <c r="I33" s="55">
        <f>SUM(I8:I32)</f>
        <v>14075.999999999476</v>
      </c>
      <c r="J33" s="54"/>
      <c r="K33" s="55">
        <f>SUM(K8:K32)</f>
        <v>4240.799999999581</v>
      </c>
      <c r="L33" s="54"/>
      <c r="M33" s="55">
        <f>SUM(M8:M32)</f>
        <v>8395.199999999022</v>
      </c>
      <c r="N33" s="54"/>
      <c r="O33" s="55">
        <f>SUM(O8:O32)</f>
        <v>11452.800000002026</v>
      </c>
      <c r="P33" s="54"/>
      <c r="Q33" s="55">
        <f>SUM(Q8:Q32)</f>
        <v>3940.799999999581</v>
      </c>
      <c r="R33" s="54"/>
      <c r="S33" s="55">
        <f>SUM(S8:S32)</f>
        <v>23.999999997613486</v>
      </c>
      <c r="T33" s="54"/>
      <c r="U33" s="55">
        <f>SUM(U8:U32)</f>
        <v>1363.999999999578</v>
      </c>
      <c r="V33" s="54"/>
      <c r="W33" s="55">
        <f>SUM(W8:W32)</f>
        <v>0</v>
      </c>
      <c r="X33" s="54"/>
      <c r="Y33" s="55">
        <f>SUM(Y8:Y32)</f>
        <v>6524.000000001706</v>
      </c>
      <c r="Z33" s="54"/>
      <c r="AA33" s="55">
        <f>SUM(AA8:AA32)</f>
        <v>0</v>
      </c>
      <c r="AB33" s="54"/>
      <c r="AC33" s="55">
        <f>SUM(AC8:AC32)</f>
        <v>0</v>
      </c>
      <c r="AD33" s="54"/>
      <c r="AE33" s="55">
        <f>SUM(AE8:AE32)</f>
        <v>0</v>
      </c>
      <c r="AF33" s="54"/>
      <c r="AG33" s="56">
        <f>SUM(AG8:AG32)</f>
        <v>0</v>
      </c>
      <c r="AH33" s="49">
        <f t="shared" si="15"/>
        <v>89451.99999999758</v>
      </c>
    </row>
  </sheetData>
  <sheetProtection formatCells="0" formatColumns="0" formatRows="0"/>
  <mergeCells count="33">
    <mergeCell ref="X6:Y6"/>
    <mergeCell ref="Z5:AA5"/>
    <mergeCell ref="Z6:AA6"/>
    <mergeCell ref="P6:Q6"/>
    <mergeCell ref="R5:S5"/>
    <mergeCell ref="R6:S6"/>
    <mergeCell ref="T5:U5"/>
    <mergeCell ref="T6:U6"/>
    <mergeCell ref="V6:W6"/>
    <mergeCell ref="H6:I6"/>
    <mergeCell ref="J5:K5"/>
    <mergeCell ref="J6:K6"/>
    <mergeCell ref="B6:C6"/>
    <mergeCell ref="B5:C5"/>
    <mergeCell ref="D5:E5"/>
    <mergeCell ref="D6:E6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A1:K1"/>
    <mergeCell ref="A2:K2"/>
    <mergeCell ref="A3:K3"/>
    <mergeCell ref="AD5:AE5"/>
    <mergeCell ref="H5:I5"/>
    <mergeCell ref="V5:W5"/>
    <mergeCell ref="X5:Y5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showZeros="0" tabSelected="1" defaultGridColor="0" zoomScalePageLayoutView="0" colorId="48" workbookViewId="0" topLeftCell="A1">
      <pane xSplit="1" ySplit="7" topLeftCell="O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32" sqref="O32"/>
    </sheetView>
  </sheetViews>
  <sheetFormatPr defaultColWidth="9.00390625" defaultRowHeight="12.75" outlineLevelCol="1"/>
  <cols>
    <col min="1" max="1" width="6.625" style="0" customWidth="1"/>
    <col min="2" max="2" width="9.875" style="0" customWidth="1"/>
    <col min="3" max="3" width="9.375" style="0" customWidth="1"/>
    <col min="4" max="4" width="9.875" style="0" customWidth="1"/>
    <col min="5" max="6" width="9.75390625" style="0" customWidth="1"/>
    <col min="7" max="7" width="9.375" style="0" customWidth="1"/>
    <col min="8" max="8" width="9.625" style="0" customWidth="1"/>
    <col min="9" max="9" width="9.75390625" style="0" customWidth="1"/>
    <col min="10" max="10" width="8.25390625" style="0" customWidth="1"/>
    <col min="11" max="11" width="9.375" style="0" customWidth="1"/>
    <col min="12" max="12" width="10.00390625" style="0" customWidth="1"/>
    <col min="13" max="13" width="9.375" style="0" customWidth="1"/>
    <col min="14" max="14" width="9.75390625" style="0" customWidth="1"/>
    <col min="15" max="15" width="10.00390625" style="0" customWidth="1"/>
    <col min="16" max="16" width="9.625" style="0" customWidth="1"/>
    <col min="17" max="17" width="9.25390625" style="0" customWidth="1"/>
    <col min="18" max="18" width="8.625" style="0" customWidth="1"/>
    <col min="19" max="20" width="9.00390625" style="0" customWidth="1"/>
    <col min="21" max="21" width="8.375" style="0" customWidth="1"/>
    <col min="22" max="22" width="9.625" style="0" customWidth="1"/>
    <col min="23" max="23" width="8.625" style="0" customWidth="1"/>
    <col min="24" max="24" width="8.25390625" style="0" customWidth="1"/>
    <col min="25" max="25" width="9.7539062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13.375" style="0" hidden="1" customWidth="1" outlineLevel="1"/>
    <col min="34" max="34" width="12.25390625" style="0" customWidth="1" collapsed="1"/>
  </cols>
  <sheetData>
    <row r="1" spans="1:41" ht="13.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23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6"/>
      <c r="AJ1" s="6"/>
      <c r="AK1" s="6"/>
      <c r="AL1" s="6"/>
      <c r="AM1" s="6"/>
      <c r="AN1" s="6"/>
      <c r="AO1" s="6"/>
    </row>
    <row r="2" spans="1:41" ht="12" customHeight="1">
      <c r="A2" s="95" t="s">
        <v>33</v>
      </c>
      <c r="B2" s="95"/>
      <c r="C2" s="95"/>
      <c r="D2" s="95"/>
      <c r="E2" s="95"/>
      <c r="F2" s="95"/>
      <c r="G2" s="95"/>
      <c r="H2" s="95"/>
      <c r="I2" s="95"/>
      <c r="J2" s="23"/>
      <c r="K2" s="23"/>
      <c r="L2" s="22"/>
      <c r="M2" s="22"/>
      <c r="N2" s="22"/>
      <c r="O2" s="22"/>
      <c r="P2" s="22" t="s">
        <v>38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6"/>
      <c r="AJ2" s="6"/>
      <c r="AK2" s="6"/>
      <c r="AL2" s="6"/>
      <c r="AM2" s="6"/>
      <c r="AN2" s="6"/>
      <c r="AO2" s="6"/>
    </row>
    <row r="3" spans="1:41" ht="14.25" customHeight="1">
      <c r="A3" s="102" t="s">
        <v>44</v>
      </c>
      <c r="B3" s="102"/>
      <c r="C3" s="102"/>
      <c r="D3" s="102"/>
      <c r="E3" s="102"/>
      <c r="F3" s="102"/>
      <c r="G3" s="102"/>
      <c r="H3" s="102"/>
      <c r="I3" s="102"/>
      <c r="J3" s="24"/>
      <c r="K3" s="2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7">
        <v>4800</v>
      </c>
      <c r="C5" s="88"/>
      <c r="D5" s="87">
        <v>3600</v>
      </c>
      <c r="E5" s="88"/>
      <c r="F5" s="87">
        <v>3600</v>
      </c>
      <c r="G5" s="88"/>
      <c r="H5" s="87">
        <v>3600</v>
      </c>
      <c r="I5" s="88"/>
      <c r="J5" s="64">
        <v>3600</v>
      </c>
      <c r="K5" s="64"/>
      <c r="L5" s="87">
        <v>4800</v>
      </c>
      <c r="M5" s="88"/>
      <c r="N5" s="87">
        <v>4800</v>
      </c>
      <c r="O5" s="88"/>
      <c r="P5" s="87">
        <v>4800</v>
      </c>
      <c r="Q5" s="88"/>
      <c r="R5" s="87">
        <v>8000</v>
      </c>
      <c r="S5" s="88"/>
      <c r="T5" s="87">
        <v>4000</v>
      </c>
      <c r="U5" s="88"/>
      <c r="V5" s="87">
        <v>4000</v>
      </c>
      <c r="W5" s="88"/>
      <c r="X5" s="87">
        <v>14000</v>
      </c>
      <c r="Y5" s="88"/>
      <c r="Z5" s="87">
        <v>0</v>
      </c>
      <c r="AA5" s="88"/>
      <c r="AB5" s="87">
        <v>0</v>
      </c>
      <c r="AC5" s="88"/>
      <c r="AD5" s="87">
        <v>0</v>
      </c>
      <c r="AE5" s="88"/>
      <c r="AF5" s="87">
        <v>0</v>
      </c>
      <c r="AG5" s="88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89">
        <v>4</v>
      </c>
      <c r="C6" s="90"/>
      <c r="D6" s="89">
        <v>6</v>
      </c>
      <c r="E6" s="90"/>
      <c r="F6" s="89">
        <v>8</v>
      </c>
      <c r="G6" s="90"/>
      <c r="H6" s="89">
        <v>10</v>
      </c>
      <c r="I6" s="90"/>
      <c r="J6" s="65">
        <v>12</v>
      </c>
      <c r="K6" s="65"/>
      <c r="L6" s="89">
        <v>22</v>
      </c>
      <c r="M6" s="90"/>
      <c r="N6" s="89">
        <v>26</v>
      </c>
      <c r="O6" s="90"/>
      <c r="P6" s="89">
        <v>28</v>
      </c>
      <c r="Q6" s="90"/>
      <c r="R6" s="89">
        <v>6</v>
      </c>
      <c r="S6" s="90"/>
      <c r="T6" s="89">
        <v>16</v>
      </c>
      <c r="U6" s="90"/>
      <c r="V6" s="89">
        <v>17</v>
      </c>
      <c r="W6" s="90"/>
      <c r="X6" s="89">
        <v>35</v>
      </c>
      <c r="Y6" s="90"/>
      <c r="Z6" s="89" t="s">
        <v>29</v>
      </c>
      <c r="AA6" s="90"/>
      <c r="AB6" s="89" t="s">
        <v>29</v>
      </c>
      <c r="AC6" s="90"/>
      <c r="AD6" s="89" t="s">
        <v>29</v>
      </c>
      <c r="AE6" s="90"/>
      <c r="AF6" s="89" t="s">
        <v>29</v>
      </c>
      <c r="AG6" s="90"/>
      <c r="AH6" s="7" t="s">
        <v>31</v>
      </c>
      <c r="AI6" s="6"/>
      <c r="AJ6" s="6"/>
      <c r="AK6" s="6"/>
      <c r="AL6" s="6"/>
      <c r="AM6" s="6"/>
    </row>
    <row r="7" spans="1:39" ht="69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3"/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1">
        <f>SUM(AH8:AH32)</f>
        <v>266248.40000000235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31">
        <v>16663.246</v>
      </c>
      <c r="C8" s="32">
        <v>0</v>
      </c>
      <c r="D8" s="31">
        <v>21310.419</v>
      </c>
      <c r="E8" s="32">
        <v>0</v>
      </c>
      <c r="F8" s="31">
        <v>17140.85</v>
      </c>
      <c r="G8" s="32">
        <v>0</v>
      </c>
      <c r="H8" s="31">
        <v>21135.514</v>
      </c>
      <c r="I8" s="32"/>
      <c r="J8" s="31">
        <v>8032.943</v>
      </c>
      <c r="K8" s="32"/>
      <c r="L8" s="31">
        <v>13380.399</v>
      </c>
      <c r="M8" s="32">
        <v>0</v>
      </c>
      <c r="N8" s="31">
        <v>24990.237</v>
      </c>
      <c r="O8" s="32">
        <v>0</v>
      </c>
      <c r="P8" s="31">
        <v>15677.65</v>
      </c>
      <c r="Q8" s="32">
        <v>0</v>
      </c>
      <c r="R8" s="31">
        <v>6260.324</v>
      </c>
      <c r="S8" s="32">
        <v>0</v>
      </c>
      <c r="T8" s="31">
        <v>2944.144</v>
      </c>
      <c r="U8" s="32">
        <v>0</v>
      </c>
      <c r="V8" s="31">
        <v>2337.073</v>
      </c>
      <c r="W8" s="32">
        <v>0</v>
      </c>
      <c r="X8" s="31">
        <v>1812.41</v>
      </c>
      <c r="Y8" s="32">
        <v>0</v>
      </c>
      <c r="Z8" s="31"/>
      <c r="AA8" s="32">
        <v>0</v>
      </c>
      <c r="AB8" s="31"/>
      <c r="AC8" s="32">
        <v>0</v>
      </c>
      <c r="AD8" s="31"/>
      <c r="AE8" s="32">
        <v>0</v>
      </c>
      <c r="AF8" s="31"/>
      <c r="AG8" s="32">
        <v>0</v>
      </c>
      <c r="AH8" s="33">
        <f>SUM(C8+E8+G8+I8+M8+O8+Q8+S8+U8+W8+Y8+AA8+AC8+AE8+AG8)</f>
        <v>0</v>
      </c>
    </row>
    <row r="9" spans="1:34" ht="12.75">
      <c r="A9" s="5" t="s">
        <v>6</v>
      </c>
      <c r="B9" s="34">
        <v>16663.524</v>
      </c>
      <c r="C9" s="35">
        <f aca="true" t="shared" si="0" ref="C9:C30">(B9-B8)*B$5</f>
        <v>1334.4000000099186</v>
      </c>
      <c r="D9" s="34">
        <v>21310.725</v>
      </c>
      <c r="E9" s="35">
        <f aca="true" t="shared" si="1" ref="E9:E30">(D9-D8)*D$5</f>
        <v>1101.5999999886844</v>
      </c>
      <c r="F9" s="34">
        <v>17141.158</v>
      </c>
      <c r="G9" s="35">
        <f aca="true" t="shared" si="2" ref="G9:G30">(F9-F8)*F$5</f>
        <v>1108.800000003248</v>
      </c>
      <c r="H9" s="34">
        <v>21135.873</v>
      </c>
      <c r="I9" s="35">
        <f aca="true" t="shared" si="3" ref="I9:I30">(H9-H8)*H$5</f>
        <v>1292.400000001362</v>
      </c>
      <c r="J9" s="34">
        <v>8033.056</v>
      </c>
      <c r="K9" s="35">
        <f aca="true" t="shared" si="4" ref="K9:K30">(J9-J8)*J$5</f>
        <v>406.79999999774736</v>
      </c>
      <c r="L9" s="34">
        <v>13380.603</v>
      </c>
      <c r="M9" s="35">
        <f aca="true" t="shared" si="5" ref="M9:M30">(L9-L8)*L$5</f>
        <v>979.1999999986729</v>
      </c>
      <c r="N9" s="34">
        <v>24990.458</v>
      </c>
      <c r="O9" s="35">
        <f aca="true" t="shared" si="6" ref="O9:O30">(N9-N8)*N$5</f>
        <v>1060.7999999891035</v>
      </c>
      <c r="P9" s="34">
        <v>15677.755</v>
      </c>
      <c r="Q9" s="35">
        <f aca="true" t="shared" si="7" ref="Q9:Q30">(P9-P8)*P$5</f>
        <v>503.9999999979045</v>
      </c>
      <c r="R9" s="34">
        <v>6260.335</v>
      </c>
      <c r="S9" s="35">
        <f aca="true" t="shared" si="8" ref="S9:S30">(R9-R8)*R$5</f>
        <v>88.00000000337604</v>
      </c>
      <c r="T9" s="34">
        <v>2944.174</v>
      </c>
      <c r="U9" s="35">
        <f aca="true" t="shared" si="9" ref="U9:U30">(T9-T8)*T$5</f>
        <v>120.00000000080036</v>
      </c>
      <c r="V9" s="34">
        <v>2337.073</v>
      </c>
      <c r="W9" s="35">
        <f aca="true" t="shared" si="10" ref="W9:W30">(V9-V8)*V$5</f>
        <v>0</v>
      </c>
      <c r="X9" s="34">
        <v>1812.459</v>
      </c>
      <c r="Y9" s="35">
        <f aca="true" t="shared" si="11" ref="Y9:Y30">(X9-X8)*X$5</f>
        <v>685.9999999996944</v>
      </c>
      <c r="Z9" s="34"/>
      <c r="AA9" s="35">
        <f aca="true" t="shared" si="12" ref="AA9:AA30">(Z9-Z8)*Z$5</f>
        <v>0</v>
      </c>
      <c r="AB9" s="34"/>
      <c r="AC9" s="35">
        <f aca="true" t="shared" si="13" ref="AC9:AC30">(AB9-AB8)*AB$5</f>
        <v>0</v>
      </c>
      <c r="AD9" s="34"/>
      <c r="AE9" s="35">
        <f aca="true" t="shared" si="14" ref="AE9:AE30">(AD9-AD8)*AD$5</f>
        <v>0</v>
      </c>
      <c r="AF9" s="34"/>
      <c r="AG9" s="35">
        <f aca="true" t="shared" si="15" ref="AG9:AG30">(AF9-AF8)*AF$5</f>
        <v>0</v>
      </c>
      <c r="AH9" s="36">
        <f>SUM(C9+E9+G9+I9+K9+M9+O9+Q9+S9+U9+W9+Y9+AA9+AC9+AE9+AG9)</f>
        <v>8681.999999990512</v>
      </c>
    </row>
    <row r="10" spans="1:34" ht="12.75">
      <c r="A10" s="5" t="s">
        <v>7</v>
      </c>
      <c r="B10" s="34">
        <v>16663.84</v>
      </c>
      <c r="C10" s="35">
        <f t="shared" si="0"/>
        <v>1516.7999999946915</v>
      </c>
      <c r="D10" s="34">
        <v>21311.07</v>
      </c>
      <c r="E10" s="35">
        <f t="shared" si="1"/>
        <v>1242.000000004191</v>
      </c>
      <c r="F10" s="34">
        <v>17141.51</v>
      </c>
      <c r="G10" s="35">
        <f t="shared" si="2"/>
        <v>1267.1999999962281</v>
      </c>
      <c r="H10" s="34">
        <v>21136.291</v>
      </c>
      <c r="I10" s="35">
        <f t="shared" si="3"/>
        <v>1504.8000000053435</v>
      </c>
      <c r="J10" s="34">
        <v>8033.181</v>
      </c>
      <c r="K10" s="35">
        <f t="shared" si="4"/>
        <v>450</v>
      </c>
      <c r="L10" s="34">
        <v>13380.841</v>
      </c>
      <c r="M10" s="35">
        <f t="shared" si="5"/>
        <v>1142.4000000057276</v>
      </c>
      <c r="N10" s="34">
        <v>24990.71</v>
      </c>
      <c r="O10" s="35">
        <f t="shared" si="6"/>
        <v>1209.6000000019558</v>
      </c>
      <c r="P10" s="34">
        <v>15677.888</v>
      </c>
      <c r="Q10" s="35">
        <f t="shared" si="7"/>
        <v>638.4000000078231</v>
      </c>
      <c r="R10" s="34">
        <v>6260.34</v>
      </c>
      <c r="S10" s="35">
        <f t="shared" si="8"/>
        <v>40.000000000873115</v>
      </c>
      <c r="T10" s="34">
        <v>2944.21</v>
      </c>
      <c r="U10" s="35">
        <f t="shared" si="9"/>
        <v>144.00000000023283</v>
      </c>
      <c r="V10" s="34">
        <v>2337.073</v>
      </c>
      <c r="W10" s="35">
        <f t="shared" si="10"/>
        <v>0</v>
      </c>
      <c r="X10" s="34">
        <v>1812.51</v>
      </c>
      <c r="Y10" s="35">
        <f t="shared" si="11"/>
        <v>713.9999999990323</v>
      </c>
      <c r="Z10" s="34"/>
      <c r="AA10" s="35">
        <f t="shared" si="12"/>
        <v>0</v>
      </c>
      <c r="AB10" s="34"/>
      <c r="AC10" s="35">
        <f t="shared" si="13"/>
        <v>0</v>
      </c>
      <c r="AD10" s="34"/>
      <c r="AE10" s="35">
        <f t="shared" si="14"/>
        <v>0</v>
      </c>
      <c r="AF10" s="34"/>
      <c r="AG10" s="35">
        <f t="shared" si="15"/>
        <v>0</v>
      </c>
      <c r="AH10" s="36">
        <f>SUM(C10+E10+G10+I10+K10+M10+O10+Q10+S10+U10+W10+Y10+AA10+AC10+AE10+AG10)</f>
        <v>9869.200000016099</v>
      </c>
    </row>
    <row r="11" spans="1:34" ht="12.75">
      <c r="A11" s="5" t="s">
        <v>8</v>
      </c>
      <c r="B11" s="34">
        <v>16664.01</v>
      </c>
      <c r="C11" s="35">
        <f t="shared" si="0"/>
        <v>815.9999999916181</v>
      </c>
      <c r="D11" s="34">
        <v>21311.252</v>
      </c>
      <c r="E11" s="35">
        <f t="shared" si="1"/>
        <v>655.2000000025146</v>
      </c>
      <c r="F11" s="34">
        <v>17141.692</v>
      </c>
      <c r="G11" s="35">
        <f t="shared" si="2"/>
        <v>655.2000000025146</v>
      </c>
      <c r="H11" s="34">
        <v>21136.511</v>
      </c>
      <c r="I11" s="35">
        <f t="shared" si="3"/>
        <v>791.9999999910942</v>
      </c>
      <c r="J11" s="34">
        <v>8033.252</v>
      </c>
      <c r="K11" s="35">
        <f t="shared" si="4"/>
        <v>255.60000000295986</v>
      </c>
      <c r="L11" s="34">
        <v>13380.96</v>
      </c>
      <c r="M11" s="35">
        <f t="shared" si="5"/>
        <v>571.1999999941327</v>
      </c>
      <c r="N11" s="34">
        <v>24990.841</v>
      </c>
      <c r="O11" s="35">
        <f t="shared" si="6"/>
        <v>628.8000000058673</v>
      </c>
      <c r="P11" s="31">
        <v>15677.941</v>
      </c>
      <c r="Q11" s="35">
        <f t="shared" si="7"/>
        <v>254.3999999994412</v>
      </c>
      <c r="R11" s="34">
        <v>6260.351</v>
      </c>
      <c r="S11" s="35">
        <f t="shared" si="8"/>
        <v>87.99999999610009</v>
      </c>
      <c r="T11" s="34">
        <v>2944.241</v>
      </c>
      <c r="U11" s="35">
        <f t="shared" si="9"/>
        <v>123.99999999979627</v>
      </c>
      <c r="V11" s="34">
        <v>2337.073</v>
      </c>
      <c r="W11" s="35">
        <f t="shared" si="10"/>
        <v>0</v>
      </c>
      <c r="X11" s="34">
        <v>1812.541</v>
      </c>
      <c r="Y11" s="35">
        <f t="shared" si="11"/>
        <v>433.99999999928696</v>
      </c>
      <c r="Z11" s="34"/>
      <c r="AA11" s="35">
        <f t="shared" si="12"/>
        <v>0</v>
      </c>
      <c r="AB11" s="34"/>
      <c r="AC11" s="35">
        <f t="shared" si="13"/>
        <v>0</v>
      </c>
      <c r="AD11" s="34"/>
      <c r="AE11" s="35">
        <f t="shared" si="14"/>
        <v>0</v>
      </c>
      <c r="AF11" s="34"/>
      <c r="AG11" s="35">
        <f t="shared" si="15"/>
        <v>0</v>
      </c>
      <c r="AH11" s="36">
        <f aca="true" t="shared" si="16" ref="AH11:AH32">SUM(C11+E11+G11+I11+K11+M11+O11+Q11+S11+U11+W11+Y11+AA11+AC11+AE11+AG11)</f>
        <v>5274.399999985326</v>
      </c>
    </row>
    <row r="12" spans="1:34" ht="12.75">
      <c r="A12" s="5" t="s">
        <v>9</v>
      </c>
      <c r="B12" s="34">
        <v>16664.371</v>
      </c>
      <c r="C12" s="35">
        <f t="shared" si="0"/>
        <v>1732.8000000037719</v>
      </c>
      <c r="D12" s="34">
        <v>21311.625</v>
      </c>
      <c r="E12" s="35">
        <f t="shared" si="1"/>
        <v>1342.7999999985332</v>
      </c>
      <c r="F12" s="34">
        <v>17142.09</v>
      </c>
      <c r="G12" s="35">
        <f t="shared" si="2"/>
        <v>1432.8000000037719</v>
      </c>
      <c r="H12" s="34">
        <v>21136.978</v>
      </c>
      <c r="I12" s="35">
        <f t="shared" si="3"/>
        <v>1681.2000000019907</v>
      </c>
      <c r="J12" s="34">
        <v>8033.395</v>
      </c>
      <c r="K12" s="35">
        <f t="shared" si="4"/>
        <v>514.8000000001048</v>
      </c>
      <c r="L12" s="34">
        <v>13381.222</v>
      </c>
      <c r="M12" s="35">
        <f t="shared" si="5"/>
        <v>1257.6000000030035</v>
      </c>
      <c r="N12" s="34">
        <v>24991.131</v>
      </c>
      <c r="O12" s="35">
        <f t="shared" si="6"/>
        <v>1392.000000004191</v>
      </c>
      <c r="P12" s="31">
        <v>15678.07</v>
      </c>
      <c r="Q12" s="35">
        <f t="shared" si="7"/>
        <v>619.1999999951804</v>
      </c>
      <c r="R12" s="34">
        <v>6260.371</v>
      </c>
      <c r="S12" s="35">
        <f t="shared" si="8"/>
        <v>160.00000000349246</v>
      </c>
      <c r="T12" s="34">
        <v>2944.292</v>
      </c>
      <c r="U12" s="35">
        <f t="shared" si="9"/>
        <v>203.9999999997235</v>
      </c>
      <c r="V12" s="34">
        <v>2337.073</v>
      </c>
      <c r="W12" s="35">
        <f t="shared" si="10"/>
        <v>0</v>
      </c>
      <c r="X12" s="34">
        <v>1812.601</v>
      </c>
      <c r="Y12" s="35">
        <f t="shared" si="11"/>
        <v>840.0000000024193</v>
      </c>
      <c r="Z12" s="34"/>
      <c r="AA12" s="35">
        <f t="shared" si="12"/>
        <v>0</v>
      </c>
      <c r="AB12" s="34"/>
      <c r="AC12" s="35">
        <f t="shared" si="13"/>
        <v>0</v>
      </c>
      <c r="AD12" s="34"/>
      <c r="AE12" s="35">
        <f t="shared" si="14"/>
        <v>0</v>
      </c>
      <c r="AF12" s="34"/>
      <c r="AG12" s="35">
        <f t="shared" si="15"/>
        <v>0</v>
      </c>
      <c r="AH12" s="36">
        <f t="shared" si="16"/>
        <v>11177.200000016182</v>
      </c>
    </row>
    <row r="13" spans="1:34" ht="12.75">
      <c r="A13" s="5" t="s">
        <v>10</v>
      </c>
      <c r="B13" s="34">
        <v>16664.571</v>
      </c>
      <c r="C13" s="35">
        <f t="shared" si="0"/>
        <v>960.0000000034925</v>
      </c>
      <c r="D13" s="34">
        <v>21311.834</v>
      </c>
      <c r="E13" s="35">
        <f t="shared" si="1"/>
        <v>752.3999999961234</v>
      </c>
      <c r="F13" s="34">
        <v>17142.305</v>
      </c>
      <c r="G13" s="35">
        <f t="shared" si="2"/>
        <v>774.0000000005239</v>
      </c>
      <c r="H13" s="34">
        <v>21137.222</v>
      </c>
      <c r="I13" s="35">
        <f t="shared" si="3"/>
        <v>878.4000000086962</v>
      </c>
      <c r="J13" s="34">
        <v>8033.477</v>
      </c>
      <c r="K13" s="35">
        <f t="shared" si="4"/>
        <v>295.1999999979307</v>
      </c>
      <c r="L13" s="34">
        <v>13381.371</v>
      </c>
      <c r="M13" s="35">
        <f t="shared" si="5"/>
        <v>715.1999999972759</v>
      </c>
      <c r="N13" s="34">
        <v>24991.281</v>
      </c>
      <c r="O13" s="35">
        <f t="shared" si="6"/>
        <v>719.9999999895226</v>
      </c>
      <c r="P13" s="31">
        <v>15678.142</v>
      </c>
      <c r="Q13" s="35">
        <f t="shared" si="7"/>
        <v>345.6000000005588</v>
      </c>
      <c r="R13" s="34">
        <v>6260.371</v>
      </c>
      <c r="S13" s="35">
        <f t="shared" si="8"/>
        <v>0</v>
      </c>
      <c r="T13" s="34">
        <v>2944.31</v>
      </c>
      <c r="U13" s="35">
        <f t="shared" si="9"/>
        <v>72.00000000011642</v>
      </c>
      <c r="V13" s="34">
        <v>2337.073</v>
      </c>
      <c r="W13" s="35">
        <f t="shared" si="10"/>
        <v>0</v>
      </c>
      <c r="X13" s="34">
        <v>1812.64</v>
      </c>
      <c r="Y13" s="35">
        <f t="shared" si="11"/>
        <v>545.9999999998217</v>
      </c>
      <c r="Z13" s="34"/>
      <c r="AA13" s="35">
        <f t="shared" si="12"/>
        <v>0</v>
      </c>
      <c r="AB13" s="34"/>
      <c r="AC13" s="35">
        <f t="shared" si="13"/>
        <v>0</v>
      </c>
      <c r="AD13" s="34"/>
      <c r="AE13" s="35">
        <f t="shared" si="14"/>
        <v>0</v>
      </c>
      <c r="AF13" s="34"/>
      <c r="AG13" s="35">
        <f t="shared" si="15"/>
        <v>0</v>
      </c>
      <c r="AH13" s="36">
        <f t="shared" si="16"/>
        <v>6058.799999994062</v>
      </c>
    </row>
    <row r="14" spans="1:34" ht="12.75">
      <c r="A14" s="5" t="s">
        <v>11</v>
      </c>
      <c r="B14" s="34">
        <v>16664.811</v>
      </c>
      <c r="C14" s="35">
        <f t="shared" si="0"/>
        <v>1152.0000000076834</v>
      </c>
      <c r="D14" s="34">
        <v>21312.07</v>
      </c>
      <c r="E14" s="35">
        <f t="shared" si="1"/>
        <v>849.6000000028289</v>
      </c>
      <c r="F14" s="34">
        <v>17142.561</v>
      </c>
      <c r="G14" s="35">
        <f t="shared" si="2"/>
        <v>921.6000000044005</v>
      </c>
      <c r="H14" s="34">
        <v>21137.53</v>
      </c>
      <c r="I14" s="35">
        <f t="shared" si="3"/>
        <v>1108.7999999901513</v>
      </c>
      <c r="J14" s="34">
        <v>8033.57</v>
      </c>
      <c r="K14" s="35">
        <f t="shared" si="4"/>
        <v>334.79999999944994</v>
      </c>
      <c r="L14" s="34">
        <v>13381.555</v>
      </c>
      <c r="M14" s="35">
        <f t="shared" si="5"/>
        <v>883.2000000053085</v>
      </c>
      <c r="N14" s="34">
        <v>24991.47</v>
      </c>
      <c r="O14" s="35">
        <f t="shared" si="6"/>
        <v>907.200000010198</v>
      </c>
      <c r="P14" s="31">
        <v>15678.231</v>
      </c>
      <c r="Q14" s="35">
        <f t="shared" si="7"/>
        <v>427.1999999997206</v>
      </c>
      <c r="R14" s="34">
        <v>6260.38</v>
      </c>
      <c r="S14" s="35">
        <f t="shared" si="8"/>
        <v>72.00000000011642</v>
      </c>
      <c r="T14" s="34">
        <v>2944.345</v>
      </c>
      <c r="U14" s="35">
        <f t="shared" si="9"/>
        <v>139.99999999941792</v>
      </c>
      <c r="V14" s="34">
        <v>2337.073</v>
      </c>
      <c r="W14" s="35">
        <f t="shared" si="10"/>
        <v>0</v>
      </c>
      <c r="X14" s="34">
        <v>1812.681</v>
      </c>
      <c r="Y14" s="35">
        <f t="shared" si="11"/>
        <v>573.9999999991596</v>
      </c>
      <c r="Z14" s="34"/>
      <c r="AA14" s="35">
        <f t="shared" si="12"/>
        <v>0</v>
      </c>
      <c r="AB14" s="34"/>
      <c r="AC14" s="35">
        <f t="shared" si="13"/>
        <v>0</v>
      </c>
      <c r="AD14" s="34"/>
      <c r="AE14" s="35">
        <f t="shared" si="14"/>
        <v>0</v>
      </c>
      <c r="AF14" s="34"/>
      <c r="AG14" s="35">
        <f t="shared" si="15"/>
        <v>0</v>
      </c>
      <c r="AH14" s="36">
        <f t="shared" si="16"/>
        <v>7370.400000018435</v>
      </c>
    </row>
    <row r="15" spans="1:34" ht="12.75">
      <c r="A15" s="5" t="s">
        <v>12</v>
      </c>
      <c r="B15" s="34">
        <v>16665.09</v>
      </c>
      <c r="C15" s="35">
        <f t="shared" si="0"/>
        <v>1339.1999999934342</v>
      </c>
      <c r="D15" s="34">
        <v>21312.38</v>
      </c>
      <c r="E15" s="35">
        <f t="shared" si="1"/>
        <v>1116.0000000047148</v>
      </c>
      <c r="F15" s="34">
        <v>17142.895</v>
      </c>
      <c r="G15" s="35">
        <f t="shared" si="2"/>
        <v>1202.3999999961234</v>
      </c>
      <c r="H15" s="34">
        <v>21137.887</v>
      </c>
      <c r="I15" s="35">
        <f t="shared" si="3"/>
        <v>1285.1999999998952</v>
      </c>
      <c r="J15" s="34">
        <v>8033.692</v>
      </c>
      <c r="K15" s="35">
        <f t="shared" si="4"/>
        <v>439.20000000107393</v>
      </c>
      <c r="L15" s="34">
        <v>13381.768</v>
      </c>
      <c r="M15" s="35">
        <f t="shared" si="5"/>
        <v>1022.3999999987427</v>
      </c>
      <c r="N15" s="34">
        <v>24991.704</v>
      </c>
      <c r="O15" s="35">
        <f t="shared" si="6"/>
        <v>1123.200000001816</v>
      </c>
      <c r="P15" s="31">
        <v>15678.33</v>
      </c>
      <c r="Q15" s="35">
        <f t="shared" si="7"/>
        <v>475.20000000076834</v>
      </c>
      <c r="R15" s="34">
        <v>6260.4</v>
      </c>
      <c r="S15" s="35">
        <f t="shared" si="8"/>
        <v>159.9999999962165</v>
      </c>
      <c r="T15" s="34">
        <v>2944.377</v>
      </c>
      <c r="U15" s="35">
        <f t="shared" si="9"/>
        <v>128.00000000061118</v>
      </c>
      <c r="V15" s="34">
        <v>2337.073</v>
      </c>
      <c r="W15" s="35">
        <f t="shared" si="10"/>
        <v>0</v>
      </c>
      <c r="X15" s="34">
        <v>1812.726</v>
      </c>
      <c r="Y15" s="35">
        <f t="shared" si="11"/>
        <v>630.0000000010186</v>
      </c>
      <c r="Z15" s="34"/>
      <c r="AA15" s="35">
        <f t="shared" si="12"/>
        <v>0</v>
      </c>
      <c r="AB15" s="34"/>
      <c r="AC15" s="35">
        <f t="shared" si="13"/>
        <v>0</v>
      </c>
      <c r="AD15" s="34"/>
      <c r="AE15" s="35">
        <f t="shared" si="14"/>
        <v>0</v>
      </c>
      <c r="AF15" s="34"/>
      <c r="AG15" s="35">
        <f t="shared" si="15"/>
        <v>0</v>
      </c>
      <c r="AH15" s="36">
        <f t="shared" si="16"/>
        <v>8920.799999994415</v>
      </c>
    </row>
    <row r="16" spans="1:34" ht="12.75">
      <c r="A16" s="5" t="s">
        <v>13</v>
      </c>
      <c r="B16" s="34">
        <v>16665.483</v>
      </c>
      <c r="C16" s="35">
        <f t="shared" si="0"/>
        <v>1886.4000000001397</v>
      </c>
      <c r="D16" s="34">
        <v>21312.831</v>
      </c>
      <c r="E16" s="35">
        <f t="shared" si="1"/>
        <v>1623.599999990256</v>
      </c>
      <c r="F16" s="34">
        <v>17143.407</v>
      </c>
      <c r="G16" s="35">
        <f t="shared" si="2"/>
        <v>1843.1999999957043</v>
      </c>
      <c r="H16" s="34">
        <v>21138.372</v>
      </c>
      <c r="I16" s="35">
        <f t="shared" si="3"/>
        <v>1746.0000000020955</v>
      </c>
      <c r="J16" s="34">
        <v>8033.857</v>
      </c>
      <c r="K16" s="35">
        <f t="shared" si="4"/>
        <v>593.999999999869</v>
      </c>
      <c r="L16" s="34">
        <v>13382.097</v>
      </c>
      <c r="M16" s="35">
        <f t="shared" si="5"/>
        <v>1579.1999999986729</v>
      </c>
      <c r="N16" s="34">
        <v>24992.063</v>
      </c>
      <c r="O16" s="35">
        <f t="shared" si="6"/>
        <v>1723.1999999843538</v>
      </c>
      <c r="P16" s="31">
        <v>15678.485</v>
      </c>
      <c r="Q16" s="35">
        <f t="shared" si="7"/>
        <v>744.0000000031432</v>
      </c>
      <c r="R16" s="34">
        <v>6260.432</v>
      </c>
      <c r="S16" s="35">
        <f t="shared" si="8"/>
        <v>256.00000000122236</v>
      </c>
      <c r="T16" s="34">
        <v>2944.416</v>
      </c>
      <c r="U16" s="35">
        <f t="shared" si="9"/>
        <v>156.00000000085856</v>
      </c>
      <c r="V16" s="34">
        <v>2337.073</v>
      </c>
      <c r="W16" s="35">
        <f t="shared" si="10"/>
        <v>0</v>
      </c>
      <c r="X16" s="34">
        <v>1812.776</v>
      </c>
      <c r="Y16" s="35">
        <f t="shared" si="11"/>
        <v>699.9999999993634</v>
      </c>
      <c r="Z16" s="34"/>
      <c r="AA16" s="35">
        <f t="shared" si="12"/>
        <v>0</v>
      </c>
      <c r="AB16" s="34"/>
      <c r="AC16" s="35">
        <f t="shared" si="13"/>
        <v>0</v>
      </c>
      <c r="AD16" s="34"/>
      <c r="AE16" s="35">
        <f t="shared" si="14"/>
        <v>0</v>
      </c>
      <c r="AF16" s="34"/>
      <c r="AG16" s="35">
        <f t="shared" si="15"/>
        <v>0</v>
      </c>
      <c r="AH16" s="36">
        <f t="shared" si="16"/>
        <v>12851.599999975679</v>
      </c>
    </row>
    <row r="17" spans="1:34" ht="12.75">
      <c r="A17" s="5" t="s">
        <v>14</v>
      </c>
      <c r="B17" s="34">
        <v>16665.796</v>
      </c>
      <c r="C17" s="35">
        <f t="shared" si="0"/>
        <v>1502.3999999917578</v>
      </c>
      <c r="D17" s="34">
        <v>21313.22</v>
      </c>
      <c r="E17" s="35">
        <f t="shared" si="1"/>
        <v>1400.4000000102678</v>
      </c>
      <c r="F17" s="34">
        <v>17143.843</v>
      </c>
      <c r="G17" s="35">
        <f t="shared" si="2"/>
        <v>1569.6000000054482</v>
      </c>
      <c r="H17" s="34">
        <v>21138.774</v>
      </c>
      <c r="I17" s="35">
        <f t="shared" si="3"/>
        <v>1447.2000000067055</v>
      </c>
      <c r="J17" s="34">
        <v>8033.982</v>
      </c>
      <c r="K17" s="35">
        <f t="shared" si="4"/>
        <v>450</v>
      </c>
      <c r="L17" s="34">
        <v>13382.344</v>
      </c>
      <c r="M17" s="35">
        <f t="shared" si="5"/>
        <v>1185.5999999970663</v>
      </c>
      <c r="N17" s="34">
        <v>24992.354</v>
      </c>
      <c r="O17" s="35">
        <f t="shared" si="6"/>
        <v>1396.8000000051688</v>
      </c>
      <c r="P17" s="31">
        <v>15678.606</v>
      </c>
      <c r="Q17" s="35">
        <f t="shared" si="7"/>
        <v>580.7999999960884</v>
      </c>
      <c r="R17" s="34">
        <v>6260.46</v>
      </c>
      <c r="S17" s="35">
        <f t="shared" si="8"/>
        <v>224.00000000197906</v>
      </c>
      <c r="T17" s="34">
        <v>2944.45</v>
      </c>
      <c r="U17" s="35">
        <f t="shared" si="9"/>
        <v>135.99999999860302</v>
      </c>
      <c r="V17" s="34">
        <v>2337.262</v>
      </c>
      <c r="W17" s="35">
        <f t="shared" si="10"/>
        <v>756.0000000012224</v>
      </c>
      <c r="X17" s="34">
        <v>1812.82</v>
      </c>
      <c r="Y17" s="35">
        <f t="shared" si="11"/>
        <v>615.9999999981665</v>
      </c>
      <c r="Z17" s="34"/>
      <c r="AA17" s="35">
        <f t="shared" si="12"/>
        <v>0</v>
      </c>
      <c r="AB17" s="34"/>
      <c r="AC17" s="35">
        <f t="shared" si="13"/>
        <v>0</v>
      </c>
      <c r="AD17" s="34"/>
      <c r="AE17" s="35">
        <f t="shared" si="14"/>
        <v>0</v>
      </c>
      <c r="AF17" s="34"/>
      <c r="AG17" s="35">
        <f t="shared" si="15"/>
        <v>0</v>
      </c>
      <c r="AH17" s="36">
        <f t="shared" si="16"/>
        <v>11264.800000012474</v>
      </c>
    </row>
    <row r="18" spans="1:34" ht="12.75">
      <c r="A18" s="5" t="s">
        <v>15</v>
      </c>
      <c r="B18" s="34">
        <v>16666.15</v>
      </c>
      <c r="C18" s="35">
        <f t="shared" si="0"/>
        <v>1699.200000014389</v>
      </c>
      <c r="D18" s="34">
        <v>21313.679</v>
      </c>
      <c r="E18" s="35">
        <f t="shared" si="1"/>
        <v>1652.3999999961234</v>
      </c>
      <c r="F18" s="34">
        <v>17144.362</v>
      </c>
      <c r="G18" s="35">
        <f t="shared" si="2"/>
        <v>1868.4000000008382</v>
      </c>
      <c r="H18" s="34">
        <v>21139.177</v>
      </c>
      <c r="I18" s="35">
        <f t="shared" si="3"/>
        <v>1450.7999999943422</v>
      </c>
      <c r="J18" s="34">
        <v>8034.115</v>
      </c>
      <c r="K18" s="35">
        <f t="shared" si="4"/>
        <v>478.79999999931897</v>
      </c>
      <c r="L18" s="34">
        <v>13382.61</v>
      </c>
      <c r="M18" s="35">
        <f t="shared" si="5"/>
        <v>1276.800000006915</v>
      </c>
      <c r="N18" s="34">
        <v>24992.685</v>
      </c>
      <c r="O18" s="35">
        <f t="shared" si="6"/>
        <v>1588.8000000093598</v>
      </c>
      <c r="P18" s="31">
        <v>15678.736</v>
      </c>
      <c r="Q18" s="35">
        <f t="shared" si="7"/>
        <v>624.0000000048894</v>
      </c>
      <c r="R18" s="34">
        <v>6260.49</v>
      </c>
      <c r="S18" s="35">
        <f t="shared" si="8"/>
        <v>239.99999999796273</v>
      </c>
      <c r="T18" s="34">
        <v>2944.497</v>
      </c>
      <c r="U18" s="35">
        <f t="shared" si="9"/>
        <v>188.00000000010186</v>
      </c>
      <c r="V18" s="34">
        <v>2337.287</v>
      </c>
      <c r="W18" s="35">
        <f t="shared" si="10"/>
        <v>99.99999999854481</v>
      </c>
      <c r="X18" s="34">
        <v>1812.874</v>
      </c>
      <c r="Y18" s="35">
        <f t="shared" si="11"/>
        <v>756.0000000012224</v>
      </c>
      <c r="Z18" s="34"/>
      <c r="AA18" s="35">
        <f t="shared" si="12"/>
        <v>0</v>
      </c>
      <c r="AB18" s="34"/>
      <c r="AC18" s="35">
        <f t="shared" si="13"/>
        <v>0</v>
      </c>
      <c r="AD18" s="34"/>
      <c r="AE18" s="35">
        <f t="shared" si="14"/>
        <v>0</v>
      </c>
      <c r="AF18" s="34"/>
      <c r="AG18" s="35">
        <f t="shared" si="15"/>
        <v>0</v>
      </c>
      <c r="AH18" s="36">
        <f t="shared" si="16"/>
        <v>11923.200000024008</v>
      </c>
    </row>
    <row r="19" spans="1:34" ht="12.75">
      <c r="A19" s="5" t="s">
        <v>16</v>
      </c>
      <c r="B19" s="34">
        <v>16666.522</v>
      </c>
      <c r="C19" s="35">
        <f t="shared" si="0"/>
        <v>1785.5999999970663</v>
      </c>
      <c r="D19" s="34">
        <v>21314.157</v>
      </c>
      <c r="E19" s="35">
        <f t="shared" si="1"/>
        <v>1720.7999999969616</v>
      </c>
      <c r="F19" s="34">
        <v>17144.917</v>
      </c>
      <c r="G19" s="35">
        <f t="shared" si="2"/>
        <v>1998.0000000010477</v>
      </c>
      <c r="H19" s="34">
        <v>21139.594</v>
      </c>
      <c r="I19" s="35">
        <f t="shared" si="3"/>
        <v>1501.20000000461</v>
      </c>
      <c r="J19" s="34">
        <v>8034.259</v>
      </c>
      <c r="K19" s="35">
        <f t="shared" si="4"/>
        <v>518.4000000008382</v>
      </c>
      <c r="L19" s="34">
        <v>13382.886</v>
      </c>
      <c r="M19" s="35">
        <f t="shared" si="5"/>
        <v>1324.7999999992317</v>
      </c>
      <c r="N19" s="34">
        <v>24993.038</v>
      </c>
      <c r="O19" s="35">
        <f t="shared" si="6"/>
        <v>1694.3999999959487</v>
      </c>
      <c r="P19" s="31">
        <v>15678.876</v>
      </c>
      <c r="Q19" s="35">
        <f t="shared" si="7"/>
        <v>671.999999997206</v>
      </c>
      <c r="R19" s="34">
        <v>6260.525</v>
      </c>
      <c r="S19" s="35">
        <f t="shared" si="8"/>
        <v>279.99999999883585</v>
      </c>
      <c r="T19" s="34">
        <v>2944.558</v>
      </c>
      <c r="U19" s="35">
        <f t="shared" si="9"/>
        <v>244.00000000059663</v>
      </c>
      <c r="V19" s="34">
        <v>2337.317</v>
      </c>
      <c r="W19" s="35">
        <f t="shared" si="10"/>
        <v>120.00000000080036</v>
      </c>
      <c r="X19" s="34">
        <v>1812.926</v>
      </c>
      <c r="Y19" s="35">
        <f t="shared" si="11"/>
        <v>727.9999999987012</v>
      </c>
      <c r="Z19" s="34"/>
      <c r="AA19" s="35">
        <f t="shared" si="12"/>
        <v>0</v>
      </c>
      <c r="AB19" s="34"/>
      <c r="AC19" s="35">
        <f t="shared" si="13"/>
        <v>0</v>
      </c>
      <c r="AD19" s="34"/>
      <c r="AE19" s="35">
        <f t="shared" si="14"/>
        <v>0</v>
      </c>
      <c r="AF19" s="34"/>
      <c r="AG19" s="35">
        <f t="shared" si="15"/>
        <v>0</v>
      </c>
      <c r="AH19" s="36">
        <f t="shared" si="16"/>
        <v>12587.199999991844</v>
      </c>
    </row>
    <row r="20" spans="1:34" ht="12.75">
      <c r="A20" s="5" t="s">
        <v>17</v>
      </c>
      <c r="B20" s="34">
        <v>16666.923</v>
      </c>
      <c r="C20" s="35">
        <f t="shared" si="0"/>
        <v>1924.7999999905005</v>
      </c>
      <c r="D20" s="34">
        <v>21314.681</v>
      </c>
      <c r="E20" s="35">
        <f t="shared" si="1"/>
        <v>1886.4000000045053</v>
      </c>
      <c r="F20" s="34">
        <v>17145.501</v>
      </c>
      <c r="G20" s="35">
        <f t="shared" si="2"/>
        <v>2102.3999999961234</v>
      </c>
      <c r="H20" s="34">
        <v>21140.04</v>
      </c>
      <c r="I20" s="35">
        <f t="shared" si="3"/>
        <v>1605.5999999996857</v>
      </c>
      <c r="J20" s="34">
        <v>8034.406</v>
      </c>
      <c r="K20" s="35">
        <f t="shared" si="4"/>
        <v>529.1999999997643</v>
      </c>
      <c r="L20" s="34">
        <v>13383.147</v>
      </c>
      <c r="M20" s="35">
        <f t="shared" si="5"/>
        <v>1252.8000000020256</v>
      </c>
      <c r="N20" s="34">
        <v>24993.386</v>
      </c>
      <c r="O20" s="35">
        <f t="shared" si="6"/>
        <v>1670.3999999910593</v>
      </c>
      <c r="P20" s="31">
        <v>15679.02</v>
      </c>
      <c r="Q20" s="35">
        <f t="shared" si="7"/>
        <v>691.2000000011176</v>
      </c>
      <c r="R20" s="34">
        <v>6260.561</v>
      </c>
      <c r="S20" s="35">
        <f t="shared" si="8"/>
        <v>288.00000000046566</v>
      </c>
      <c r="T20" s="34">
        <v>2944.62</v>
      </c>
      <c r="U20" s="35">
        <f t="shared" si="9"/>
        <v>247.99999999959255</v>
      </c>
      <c r="V20" s="34">
        <v>2337.344</v>
      </c>
      <c r="W20" s="35">
        <f t="shared" si="10"/>
        <v>108.00000000017462</v>
      </c>
      <c r="X20" s="34">
        <v>1812.984</v>
      </c>
      <c r="Y20" s="35">
        <f t="shared" si="11"/>
        <v>811.9999999998981</v>
      </c>
      <c r="Z20" s="34"/>
      <c r="AA20" s="35">
        <f t="shared" si="12"/>
        <v>0</v>
      </c>
      <c r="AB20" s="34"/>
      <c r="AC20" s="35">
        <f t="shared" si="13"/>
        <v>0</v>
      </c>
      <c r="AD20" s="34"/>
      <c r="AE20" s="35">
        <f t="shared" si="14"/>
        <v>0</v>
      </c>
      <c r="AF20" s="34"/>
      <c r="AG20" s="35">
        <f t="shared" si="15"/>
        <v>0</v>
      </c>
      <c r="AH20" s="36">
        <f t="shared" si="16"/>
        <v>13118.799999984913</v>
      </c>
    </row>
    <row r="21" spans="1:34" ht="12.75">
      <c r="A21" s="5" t="s">
        <v>18</v>
      </c>
      <c r="B21" s="34">
        <v>16667.269</v>
      </c>
      <c r="C21" s="35">
        <f t="shared" si="0"/>
        <v>1660.8000000065658</v>
      </c>
      <c r="D21" s="34">
        <v>21315.142</v>
      </c>
      <c r="E21" s="35">
        <f t="shared" si="1"/>
        <v>1659.5999999975902</v>
      </c>
      <c r="F21" s="34">
        <v>17146.012</v>
      </c>
      <c r="G21" s="35">
        <f t="shared" si="2"/>
        <v>1839.5999999949709</v>
      </c>
      <c r="H21" s="34">
        <v>21140.446</v>
      </c>
      <c r="I21" s="35">
        <f t="shared" si="3"/>
        <v>1461.5999999965425</v>
      </c>
      <c r="J21" s="34">
        <v>8034.538</v>
      </c>
      <c r="K21" s="35">
        <f t="shared" si="4"/>
        <v>475.19999999858555</v>
      </c>
      <c r="L21" s="34">
        <v>13383.388</v>
      </c>
      <c r="M21" s="35">
        <f t="shared" si="5"/>
        <v>1156.7999999999302</v>
      </c>
      <c r="N21" s="34">
        <v>24993.709</v>
      </c>
      <c r="O21" s="35">
        <f t="shared" si="6"/>
        <v>1550.4000000015367</v>
      </c>
      <c r="P21" s="31">
        <v>15679.152</v>
      </c>
      <c r="Q21" s="35">
        <f t="shared" si="7"/>
        <v>633.5999999981141</v>
      </c>
      <c r="R21" s="34">
        <v>6260.583</v>
      </c>
      <c r="S21" s="35">
        <f t="shared" si="8"/>
        <v>175.99999999947613</v>
      </c>
      <c r="T21" s="34">
        <v>2944.676</v>
      </c>
      <c r="U21" s="35">
        <f t="shared" si="9"/>
        <v>224.00000000016007</v>
      </c>
      <c r="V21" s="34">
        <v>2337.369</v>
      </c>
      <c r="W21" s="35">
        <f t="shared" si="10"/>
        <v>100.0000000003638</v>
      </c>
      <c r="X21" s="34">
        <v>1813.03</v>
      </c>
      <c r="Y21" s="35">
        <f t="shared" si="11"/>
        <v>644.0000000006876</v>
      </c>
      <c r="Z21" s="34"/>
      <c r="AA21" s="35">
        <f t="shared" si="12"/>
        <v>0</v>
      </c>
      <c r="AB21" s="34"/>
      <c r="AC21" s="35">
        <f t="shared" si="13"/>
        <v>0</v>
      </c>
      <c r="AD21" s="34"/>
      <c r="AE21" s="35">
        <f t="shared" si="14"/>
        <v>0</v>
      </c>
      <c r="AF21" s="34"/>
      <c r="AG21" s="35">
        <f t="shared" si="15"/>
        <v>0</v>
      </c>
      <c r="AH21" s="36">
        <f t="shared" si="16"/>
        <v>11581.599999994523</v>
      </c>
    </row>
    <row r="22" spans="1:34" ht="12.75">
      <c r="A22" s="5" t="s">
        <v>19</v>
      </c>
      <c r="B22" s="34">
        <v>16667.662</v>
      </c>
      <c r="C22" s="35">
        <f t="shared" si="0"/>
        <v>1886.4000000001397</v>
      </c>
      <c r="D22" s="34">
        <v>21315.702</v>
      </c>
      <c r="E22" s="35">
        <f t="shared" si="1"/>
        <v>2016.0000000047148</v>
      </c>
      <c r="F22" s="34">
        <v>17146.595</v>
      </c>
      <c r="G22" s="35">
        <f t="shared" si="2"/>
        <v>2098.8000000084867</v>
      </c>
      <c r="H22" s="34">
        <v>21140.94</v>
      </c>
      <c r="I22" s="35">
        <f t="shared" si="3"/>
        <v>1778.3999999955995</v>
      </c>
      <c r="J22" s="34">
        <v>8034.705</v>
      </c>
      <c r="K22" s="35">
        <f t="shared" si="4"/>
        <v>601.2000000013359</v>
      </c>
      <c r="L22" s="34">
        <v>13383.691</v>
      </c>
      <c r="M22" s="35">
        <f t="shared" si="5"/>
        <v>1454.3999999994412</v>
      </c>
      <c r="N22" s="34">
        <v>24994.114</v>
      </c>
      <c r="O22" s="35">
        <f t="shared" si="6"/>
        <v>1944.0000000118744</v>
      </c>
      <c r="P22" s="31">
        <v>15679.312</v>
      </c>
      <c r="Q22" s="35">
        <f t="shared" si="7"/>
        <v>767.9999999993015</v>
      </c>
      <c r="R22" s="34">
        <v>6260.617</v>
      </c>
      <c r="S22" s="35">
        <f t="shared" si="8"/>
        <v>272.000000004482</v>
      </c>
      <c r="T22" s="34">
        <v>2944.746</v>
      </c>
      <c r="U22" s="35">
        <f t="shared" si="9"/>
        <v>280.00000000065484</v>
      </c>
      <c r="V22" s="34">
        <v>2337.405</v>
      </c>
      <c r="W22" s="35">
        <f t="shared" si="10"/>
        <v>144.00000000023283</v>
      </c>
      <c r="X22" s="34">
        <v>1813.094</v>
      </c>
      <c r="Y22" s="35">
        <f t="shared" si="11"/>
        <v>896.000000001095</v>
      </c>
      <c r="Z22" s="34"/>
      <c r="AA22" s="35">
        <f t="shared" si="12"/>
        <v>0</v>
      </c>
      <c r="AB22" s="34"/>
      <c r="AC22" s="35">
        <f t="shared" si="13"/>
        <v>0</v>
      </c>
      <c r="AD22" s="34"/>
      <c r="AE22" s="35">
        <f t="shared" si="14"/>
        <v>0</v>
      </c>
      <c r="AF22" s="34"/>
      <c r="AG22" s="35">
        <f t="shared" si="15"/>
        <v>0</v>
      </c>
      <c r="AH22" s="36">
        <f t="shared" si="16"/>
        <v>14139.200000027358</v>
      </c>
    </row>
    <row r="23" spans="1:34" ht="12.75">
      <c r="A23" s="5" t="s">
        <v>20</v>
      </c>
      <c r="B23" s="34">
        <v>16667.933</v>
      </c>
      <c r="C23" s="35">
        <f t="shared" si="0"/>
        <v>1300.8000000030734</v>
      </c>
      <c r="D23" s="34">
        <v>21316.084</v>
      </c>
      <c r="E23" s="35">
        <f t="shared" si="1"/>
        <v>1375.1999999920372</v>
      </c>
      <c r="F23" s="34">
        <v>17146.972</v>
      </c>
      <c r="G23" s="35">
        <f t="shared" si="2"/>
        <v>1357.2000000014668</v>
      </c>
      <c r="H23" s="34">
        <v>21141.279</v>
      </c>
      <c r="I23" s="35">
        <f t="shared" si="3"/>
        <v>1220.3999999997905</v>
      </c>
      <c r="J23" s="34">
        <v>8034.805</v>
      </c>
      <c r="K23" s="35">
        <f t="shared" si="4"/>
        <v>360.0000000013097</v>
      </c>
      <c r="L23" s="34">
        <v>13383.863</v>
      </c>
      <c r="M23" s="35">
        <f t="shared" si="5"/>
        <v>825.5999999935739</v>
      </c>
      <c r="N23" s="34">
        <v>24994.339</v>
      </c>
      <c r="O23" s="35">
        <f t="shared" si="6"/>
        <v>1079.999999993015</v>
      </c>
      <c r="P23" s="31">
        <v>15679.409</v>
      </c>
      <c r="Q23" s="35">
        <f t="shared" si="7"/>
        <v>465.59999999881256</v>
      </c>
      <c r="R23" s="34">
        <v>6260.64</v>
      </c>
      <c r="S23" s="35">
        <f t="shared" si="8"/>
        <v>184.00000000110595</v>
      </c>
      <c r="T23" s="34">
        <v>2944.78</v>
      </c>
      <c r="U23" s="35">
        <f t="shared" si="9"/>
        <v>136.000000000422</v>
      </c>
      <c r="V23" s="34">
        <v>2337.419</v>
      </c>
      <c r="W23" s="35">
        <f t="shared" si="10"/>
        <v>55.999999998675776</v>
      </c>
      <c r="X23" s="34">
        <v>1813.134</v>
      </c>
      <c r="Y23" s="35">
        <f t="shared" si="11"/>
        <v>559.9999999994907</v>
      </c>
      <c r="Z23" s="34"/>
      <c r="AA23" s="35">
        <f t="shared" si="12"/>
        <v>0</v>
      </c>
      <c r="AB23" s="34"/>
      <c r="AC23" s="35">
        <f t="shared" si="13"/>
        <v>0</v>
      </c>
      <c r="AD23" s="34"/>
      <c r="AE23" s="35">
        <f t="shared" si="14"/>
        <v>0</v>
      </c>
      <c r="AF23" s="34"/>
      <c r="AG23" s="35">
        <f t="shared" si="15"/>
        <v>0</v>
      </c>
      <c r="AH23" s="36">
        <f t="shared" si="16"/>
        <v>8920.799999982773</v>
      </c>
    </row>
    <row r="24" spans="1:34" ht="12.75">
      <c r="A24" s="5" t="s">
        <v>21</v>
      </c>
      <c r="B24" s="34">
        <v>16668.312</v>
      </c>
      <c r="C24" s="35">
        <f t="shared" si="0"/>
        <v>1819.2000000039116</v>
      </c>
      <c r="D24" s="34">
        <v>21316.638</v>
      </c>
      <c r="E24" s="35">
        <f t="shared" si="1"/>
        <v>1994.4000000003143</v>
      </c>
      <c r="F24" s="34">
        <v>17147.515</v>
      </c>
      <c r="G24" s="35">
        <f t="shared" si="2"/>
        <v>1954.7999999922467</v>
      </c>
      <c r="H24" s="34">
        <v>21141.764</v>
      </c>
      <c r="I24" s="35">
        <f t="shared" si="3"/>
        <v>1746.0000000020955</v>
      </c>
      <c r="J24" s="34">
        <v>8034.96</v>
      </c>
      <c r="K24" s="35">
        <f t="shared" si="4"/>
        <v>557.9999999990832</v>
      </c>
      <c r="L24" s="34">
        <v>13384.144</v>
      </c>
      <c r="M24" s="35">
        <f t="shared" si="5"/>
        <v>1348.800000004121</v>
      </c>
      <c r="N24" s="34">
        <v>24994.714</v>
      </c>
      <c r="O24" s="35">
        <f t="shared" si="6"/>
        <v>1800</v>
      </c>
      <c r="P24" s="31">
        <v>15679.567</v>
      </c>
      <c r="Q24" s="35">
        <f t="shared" si="7"/>
        <v>758.3999999973457</v>
      </c>
      <c r="R24" s="34">
        <v>6260.667</v>
      </c>
      <c r="S24" s="35">
        <f t="shared" si="8"/>
        <v>216.00000000034925</v>
      </c>
      <c r="T24" s="34">
        <v>2944.834</v>
      </c>
      <c r="U24" s="35">
        <f t="shared" si="9"/>
        <v>215.99999999853026</v>
      </c>
      <c r="V24" s="34">
        <v>2337.449</v>
      </c>
      <c r="W24" s="35">
        <f t="shared" si="10"/>
        <v>120.00000000080036</v>
      </c>
      <c r="X24" s="34">
        <v>1813.191</v>
      </c>
      <c r="Y24" s="35">
        <f t="shared" si="11"/>
        <v>798.0000000002292</v>
      </c>
      <c r="Z24" s="34"/>
      <c r="AA24" s="35">
        <f t="shared" si="12"/>
        <v>0</v>
      </c>
      <c r="AB24" s="34"/>
      <c r="AC24" s="35">
        <f t="shared" si="13"/>
        <v>0</v>
      </c>
      <c r="AD24" s="34"/>
      <c r="AE24" s="35">
        <f t="shared" si="14"/>
        <v>0</v>
      </c>
      <c r="AF24" s="34"/>
      <c r="AG24" s="35">
        <f t="shared" si="15"/>
        <v>0</v>
      </c>
      <c r="AH24" s="36">
        <f t="shared" si="16"/>
        <v>13329.599999999027</v>
      </c>
    </row>
    <row r="25" spans="1:34" ht="12.75">
      <c r="A25" s="5" t="s">
        <v>22</v>
      </c>
      <c r="B25" s="34">
        <v>16668.754</v>
      </c>
      <c r="C25" s="35">
        <f t="shared" si="0"/>
        <v>2121.5999999956694</v>
      </c>
      <c r="D25" s="34">
        <v>21317.271</v>
      </c>
      <c r="E25" s="35">
        <f t="shared" si="1"/>
        <v>2278.8000000058673</v>
      </c>
      <c r="F25" s="34">
        <v>17148.114</v>
      </c>
      <c r="G25" s="35">
        <f t="shared" si="2"/>
        <v>2156.4000000071246</v>
      </c>
      <c r="H25" s="34">
        <v>21142.315</v>
      </c>
      <c r="I25" s="35">
        <f t="shared" si="3"/>
        <v>1983.599999998114</v>
      </c>
      <c r="J25" s="34">
        <v>8035.152</v>
      </c>
      <c r="K25" s="35">
        <f t="shared" si="4"/>
        <v>691.2000000000262</v>
      </c>
      <c r="L25" s="34">
        <v>13384.487</v>
      </c>
      <c r="M25" s="35">
        <f t="shared" si="5"/>
        <v>1646.399999994901</v>
      </c>
      <c r="N25" s="34">
        <v>24995.159</v>
      </c>
      <c r="O25" s="35">
        <f t="shared" si="6"/>
        <v>2135.999999998603</v>
      </c>
      <c r="P25" s="31">
        <v>15679.752</v>
      </c>
      <c r="Q25" s="35">
        <f t="shared" si="7"/>
        <v>888.0000000062864</v>
      </c>
      <c r="R25" s="34">
        <v>6260.693</v>
      </c>
      <c r="S25" s="35">
        <f t="shared" si="8"/>
        <v>207.99999999871943</v>
      </c>
      <c r="T25" s="34">
        <v>2944.898</v>
      </c>
      <c r="U25" s="35">
        <f t="shared" si="9"/>
        <v>256.00000000122236</v>
      </c>
      <c r="V25" s="34">
        <v>2337.484</v>
      </c>
      <c r="W25" s="35">
        <f t="shared" si="10"/>
        <v>139.99999999941792</v>
      </c>
      <c r="X25" s="34">
        <v>1813.257</v>
      </c>
      <c r="Y25" s="35">
        <f t="shared" si="11"/>
        <v>924.0000000004329</v>
      </c>
      <c r="Z25" s="34"/>
      <c r="AA25" s="35">
        <f t="shared" si="12"/>
        <v>0</v>
      </c>
      <c r="AB25" s="34"/>
      <c r="AC25" s="35">
        <f t="shared" si="13"/>
        <v>0</v>
      </c>
      <c r="AD25" s="34"/>
      <c r="AE25" s="35">
        <f t="shared" si="14"/>
        <v>0</v>
      </c>
      <c r="AF25" s="34"/>
      <c r="AG25" s="35">
        <f t="shared" si="15"/>
        <v>0</v>
      </c>
      <c r="AH25" s="36">
        <f t="shared" si="16"/>
        <v>15430.000000006385</v>
      </c>
    </row>
    <row r="26" spans="1:34" ht="12.75">
      <c r="A26" s="5" t="s">
        <v>23</v>
      </c>
      <c r="B26" s="34">
        <v>16669.104</v>
      </c>
      <c r="C26" s="35">
        <f t="shared" si="0"/>
        <v>1679.999999993015</v>
      </c>
      <c r="D26" s="34">
        <v>21317.762</v>
      </c>
      <c r="E26" s="35">
        <f t="shared" si="1"/>
        <v>1767.5999999933993</v>
      </c>
      <c r="F26" s="34">
        <v>17148.578</v>
      </c>
      <c r="G26" s="35">
        <f t="shared" si="2"/>
        <v>1670.3999999997905</v>
      </c>
      <c r="H26" s="34">
        <v>21142.862</v>
      </c>
      <c r="I26" s="35">
        <f t="shared" si="3"/>
        <v>1969.2000000082771</v>
      </c>
      <c r="J26" s="34">
        <v>8035.311</v>
      </c>
      <c r="K26" s="35">
        <f t="shared" si="4"/>
        <v>572.3999999987427</v>
      </c>
      <c r="L26" s="34">
        <v>13384.768</v>
      </c>
      <c r="M26" s="35">
        <f t="shared" si="5"/>
        <v>1348.800000004121</v>
      </c>
      <c r="N26" s="34">
        <v>24995.514</v>
      </c>
      <c r="O26" s="35">
        <f t="shared" si="6"/>
        <v>1703.9999999979045</v>
      </c>
      <c r="P26" s="31">
        <v>15679.903</v>
      </c>
      <c r="Q26" s="35">
        <f t="shared" si="7"/>
        <v>724.7999999992317</v>
      </c>
      <c r="R26" s="34">
        <v>6260.711</v>
      </c>
      <c r="S26" s="35">
        <f t="shared" si="8"/>
        <v>144.00000000023283</v>
      </c>
      <c r="T26" s="34">
        <v>2944.945</v>
      </c>
      <c r="U26" s="35">
        <f t="shared" si="9"/>
        <v>188.00000000010186</v>
      </c>
      <c r="V26" s="34">
        <v>2337.509</v>
      </c>
      <c r="W26" s="35">
        <f t="shared" si="10"/>
        <v>100.0000000003638</v>
      </c>
      <c r="X26" s="34">
        <v>1813.295</v>
      </c>
      <c r="Y26" s="35">
        <f t="shared" si="11"/>
        <v>532.0000000001528</v>
      </c>
      <c r="Z26" s="34"/>
      <c r="AA26" s="35">
        <f t="shared" si="12"/>
        <v>0</v>
      </c>
      <c r="AB26" s="34"/>
      <c r="AC26" s="35">
        <f t="shared" si="13"/>
        <v>0</v>
      </c>
      <c r="AD26" s="34"/>
      <c r="AE26" s="35">
        <f t="shared" si="14"/>
        <v>0</v>
      </c>
      <c r="AF26" s="34"/>
      <c r="AG26" s="35">
        <f t="shared" si="15"/>
        <v>0</v>
      </c>
      <c r="AH26" s="36">
        <f t="shared" si="16"/>
        <v>12401.199999995333</v>
      </c>
    </row>
    <row r="27" spans="1:34" ht="12.75">
      <c r="A27" s="5" t="s">
        <v>24</v>
      </c>
      <c r="B27" s="34">
        <v>16669.473</v>
      </c>
      <c r="C27" s="35">
        <f t="shared" si="0"/>
        <v>1771.200000011595</v>
      </c>
      <c r="D27" s="34">
        <v>21318.276</v>
      </c>
      <c r="E27" s="35">
        <f t="shared" si="1"/>
        <v>1850.4000000102678</v>
      </c>
      <c r="F27" s="34">
        <v>17149.063</v>
      </c>
      <c r="G27" s="35">
        <f t="shared" si="2"/>
        <v>1745.9999999889988</v>
      </c>
      <c r="H27" s="34">
        <v>21143.254</v>
      </c>
      <c r="I27" s="35">
        <f t="shared" si="3"/>
        <v>1411.1999999993714</v>
      </c>
      <c r="J27" s="34">
        <v>8035.484</v>
      </c>
      <c r="K27" s="35">
        <f t="shared" si="4"/>
        <v>622.8000000024622</v>
      </c>
      <c r="L27" s="34">
        <v>13385.074</v>
      </c>
      <c r="M27" s="35">
        <f t="shared" si="5"/>
        <v>1468.8000000023749</v>
      </c>
      <c r="N27" s="34">
        <v>24995.894</v>
      </c>
      <c r="O27" s="35">
        <f t="shared" si="6"/>
        <v>1824.0000000048894</v>
      </c>
      <c r="P27" s="31">
        <v>15680.067</v>
      </c>
      <c r="Q27" s="35">
        <f t="shared" si="7"/>
        <v>787.1999999944819</v>
      </c>
      <c r="R27" s="34">
        <v>6260.729</v>
      </c>
      <c r="S27" s="35">
        <f t="shared" si="8"/>
        <v>144.00000000023283</v>
      </c>
      <c r="T27" s="34">
        <v>2944.989</v>
      </c>
      <c r="U27" s="35">
        <f t="shared" si="9"/>
        <v>175.99999999947613</v>
      </c>
      <c r="V27" s="34">
        <v>2337.538</v>
      </c>
      <c r="W27" s="35">
        <f t="shared" si="10"/>
        <v>115.99999999998545</v>
      </c>
      <c r="X27" s="34">
        <v>1813.348</v>
      </c>
      <c r="Y27" s="35">
        <f t="shared" si="11"/>
        <v>741.9999999983702</v>
      </c>
      <c r="Z27" s="34"/>
      <c r="AA27" s="35">
        <f t="shared" si="12"/>
        <v>0</v>
      </c>
      <c r="AB27" s="34"/>
      <c r="AC27" s="35">
        <f t="shared" si="13"/>
        <v>0</v>
      </c>
      <c r="AD27" s="34"/>
      <c r="AE27" s="35">
        <f t="shared" si="14"/>
        <v>0</v>
      </c>
      <c r="AF27" s="34"/>
      <c r="AG27" s="35">
        <f t="shared" si="15"/>
        <v>0</v>
      </c>
      <c r="AH27" s="36">
        <f t="shared" si="16"/>
        <v>12659.600000012506</v>
      </c>
    </row>
    <row r="28" spans="1:34" ht="12.75">
      <c r="A28" s="5" t="s">
        <v>25</v>
      </c>
      <c r="B28" s="34">
        <v>16669.852</v>
      </c>
      <c r="C28" s="35">
        <f t="shared" si="0"/>
        <v>1819.1999999864493</v>
      </c>
      <c r="D28" s="34">
        <v>21318.785</v>
      </c>
      <c r="E28" s="35">
        <f t="shared" si="1"/>
        <v>1832.399999993504</v>
      </c>
      <c r="F28" s="34">
        <v>17149.551</v>
      </c>
      <c r="G28" s="35">
        <f t="shared" si="2"/>
        <v>1756.8000000042957</v>
      </c>
      <c r="H28" s="34">
        <v>21143.751</v>
      </c>
      <c r="I28" s="35">
        <f t="shared" si="3"/>
        <v>1789.1999999977998</v>
      </c>
      <c r="J28" s="34">
        <v>8035.666</v>
      </c>
      <c r="K28" s="35">
        <f t="shared" si="4"/>
        <v>655.1999999992404</v>
      </c>
      <c r="L28" s="34">
        <v>13385.393</v>
      </c>
      <c r="M28" s="35">
        <f t="shared" si="5"/>
        <v>1531.1999999976251</v>
      </c>
      <c r="N28" s="34">
        <v>24996.289</v>
      </c>
      <c r="O28" s="35">
        <f t="shared" si="6"/>
        <v>1896.0000000020955</v>
      </c>
      <c r="P28" s="31">
        <v>15680.237</v>
      </c>
      <c r="Q28" s="35">
        <f t="shared" si="7"/>
        <v>816.0000000003492</v>
      </c>
      <c r="R28" s="34">
        <v>6260.746</v>
      </c>
      <c r="S28" s="35">
        <f t="shared" si="8"/>
        <v>135.99999999860302</v>
      </c>
      <c r="T28" s="34">
        <v>2945.025</v>
      </c>
      <c r="U28" s="35">
        <f t="shared" si="9"/>
        <v>144.00000000023283</v>
      </c>
      <c r="V28" s="34">
        <v>2337.568</v>
      </c>
      <c r="W28" s="35">
        <f t="shared" si="10"/>
        <v>120.00000000080036</v>
      </c>
      <c r="X28" s="34">
        <v>1813.392</v>
      </c>
      <c r="Y28" s="35">
        <f t="shared" si="11"/>
        <v>616.0000000013497</v>
      </c>
      <c r="Z28" s="34"/>
      <c r="AA28" s="35">
        <f t="shared" si="12"/>
        <v>0</v>
      </c>
      <c r="AB28" s="34"/>
      <c r="AC28" s="35">
        <f t="shared" si="13"/>
        <v>0</v>
      </c>
      <c r="AD28" s="34"/>
      <c r="AE28" s="35">
        <f t="shared" si="14"/>
        <v>0</v>
      </c>
      <c r="AF28" s="34"/>
      <c r="AG28" s="35">
        <f t="shared" si="15"/>
        <v>0</v>
      </c>
      <c r="AH28" s="36">
        <f t="shared" si="16"/>
        <v>13111.999999982345</v>
      </c>
    </row>
    <row r="29" spans="1:34" ht="12.75">
      <c r="A29" s="5" t="s">
        <v>26</v>
      </c>
      <c r="B29" s="34">
        <v>16670.239</v>
      </c>
      <c r="C29" s="35">
        <f t="shared" si="0"/>
        <v>1857.6000000117347</v>
      </c>
      <c r="D29" s="34">
        <v>21319.295</v>
      </c>
      <c r="E29" s="35">
        <f t="shared" si="1"/>
        <v>1835.9999999942374</v>
      </c>
      <c r="F29" s="34">
        <v>17150.04</v>
      </c>
      <c r="G29" s="35">
        <f t="shared" si="2"/>
        <v>1760.4000000050291</v>
      </c>
      <c r="H29" s="34">
        <v>21144.274</v>
      </c>
      <c r="I29" s="35">
        <f t="shared" si="3"/>
        <v>1882.8000000037719</v>
      </c>
      <c r="J29" s="34">
        <v>8035.855</v>
      </c>
      <c r="K29" s="35">
        <f t="shared" si="4"/>
        <v>680.399999997826</v>
      </c>
      <c r="L29" s="34">
        <v>13385.729</v>
      </c>
      <c r="M29" s="35">
        <f t="shared" si="5"/>
        <v>1612.799999996787</v>
      </c>
      <c r="N29" s="34">
        <v>24996.699</v>
      </c>
      <c r="O29" s="35">
        <f t="shared" si="6"/>
        <v>1967.9999999993015</v>
      </c>
      <c r="P29" s="31">
        <v>15680.416</v>
      </c>
      <c r="Q29" s="35">
        <f t="shared" si="7"/>
        <v>859.2000000004191</v>
      </c>
      <c r="R29" s="34">
        <v>6260.761</v>
      </c>
      <c r="S29" s="35">
        <f t="shared" si="8"/>
        <v>120.00000000261934</v>
      </c>
      <c r="T29" s="34">
        <v>2945.06</v>
      </c>
      <c r="U29" s="35">
        <f t="shared" si="9"/>
        <v>139.99999999941792</v>
      </c>
      <c r="V29" s="34">
        <v>2337.602</v>
      </c>
      <c r="W29" s="35">
        <f t="shared" si="10"/>
        <v>135.99999999860302</v>
      </c>
      <c r="X29" s="34">
        <v>1813.436</v>
      </c>
      <c r="Y29" s="35">
        <f t="shared" si="11"/>
        <v>615.9999999981665</v>
      </c>
      <c r="Z29" s="34"/>
      <c r="AA29" s="35">
        <f t="shared" si="12"/>
        <v>0</v>
      </c>
      <c r="AB29" s="34"/>
      <c r="AC29" s="35">
        <f t="shared" si="13"/>
        <v>0</v>
      </c>
      <c r="AD29" s="34"/>
      <c r="AE29" s="35">
        <f t="shared" si="14"/>
        <v>0</v>
      </c>
      <c r="AF29" s="34"/>
      <c r="AG29" s="35">
        <f t="shared" si="15"/>
        <v>0</v>
      </c>
      <c r="AH29" s="36">
        <f t="shared" si="16"/>
        <v>13469.200000007913</v>
      </c>
    </row>
    <row r="30" spans="1:34" ht="12.75">
      <c r="A30" s="5" t="s">
        <v>27</v>
      </c>
      <c r="B30" s="34">
        <v>16670.551</v>
      </c>
      <c r="C30" s="35">
        <f t="shared" si="0"/>
        <v>1497.59999999078</v>
      </c>
      <c r="D30" s="34">
        <v>21319.689</v>
      </c>
      <c r="E30" s="35">
        <f t="shared" si="1"/>
        <v>1418.4000000008382</v>
      </c>
      <c r="F30" s="34">
        <v>17150.422</v>
      </c>
      <c r="G30" s="35">
        <f t="shared" si="2"/>
        <v>1375.1999999920372</v>
      </c>
      <c r="H30" s="34">
        <v>21144.699</v>
      </c>
      <c r="I30" s="35">
        <f t="shared" si="3"/>
        <v>1529.9999999973807</v>
      </c>
      <c r="J30" s="34">
        <v>8036.005</v>
      </c>
      <c r="K30" s="35">
        <f t="shared" si="4"/>
        <v>540.0000000019645</v>
      </c>
      <c r="L30" s="34">
        <v>13385.996</v>
      </c>
      <c r="M30" s="35">
        <f t="shared" si="5"/>
        <v>1281.5999999991618</v>
      </c>
      <c r="N30" s="34">
        <v>24997.013</v>
      </c>
      <c r="O30" s="35">
        <f t="shared" si="6"/>
        <v>1507.1999999927357</v>
      </c>
      <c r="P30" s="31">
        <v>15680.551</v>
      </c>
      <c r="Q30" s="35">
        <f t="shared" si="7"/>
        <v>648.0000000010477</v>
      </c>
      <c r="R30" s="34">
        <v>6260.773</v>
      </c>
      <c r="S30" s="35">
        <f t="shared" si="8"/>
        <v>95.9999999977299</v>
      </c>
      <c r="T30" s="34">
        <v>2945.097</v>
      </c>
      <c r="U30" s="35">
        <f t="shared" si="9"/>
        <v>148.00000000104774</v>
      </c>
      <c r="V30" s="34">
        <v>2337.629</v>
      </c>
      <c r="W30" s="35">
        <f t="shared" si="10"/>
        <v>108.00000000017462</v>
      </c>
      <c r="X30" s="34">
        <v>1813.473</v>
      </c>
      <c r="Y30" s="35">
        <f t="shared" si="11"/>
        <v>518.0000000004839</v>
      </c>
      <c r="Z30" s="34"/>
      <c r="AA30" s="35">
        <f t="shared" si="12"/>
        <v>0</v>
      </c>
      <c r="AB30" s="34"/>
      <c r="AC30" s="35">
        <f t="shared" si="13"/>
        <v>0</v>
      </c>
      <c r="AD30" s="34"/>
      <c r="AE30" s="35">
        <f t="shared" si="14"/>
        <v>0</v>
      </c>
      <c r="AF30" s="34"/>
      <c r="AG30" s="35">
        <f t="shared" si="15"/>
        <v>0</v>
      </c>
      <c r="AH30" s="36">
        <f t="shared" si="16"/>
        <v>10667.999999975382</v>
      </c>
    </row>
    <row r="31" spans="1:34" ht="12.75">
      <c r="A31" s="5" t="s">
        <v>28</v>
      </c>
      <c r="B31" s="37">
        <v>16670.923</v>
      </c>
      <c r="C31" s="38">
        <f>(B31-B30)*B$5</f>
        <v>1785.5999999970663</v>
      </c>
      <c r="D31" s="37">
        <v>21320.142</v>
      </c>
      <c r="E31" s="38">
        <f>(D31-D30)*D$5</f>
        <v>1630.8000000048196</v>
      </c>
      <c r="F31" s="37">
        <v>17150.871</v>
      </c>
      <c r="G31" s="38">
        <f>(F31-F30)*F$5</f>
        <v>1616.400000001886</v>
      </c>
      <c r="H31" s="37">
        <v>21145.2</v>
      </c>
      <c r="I31" s="38">
        <f>(H31-H30)*H$5</f>
        <v>1803.6000000007334</v>
      </c>
      <c r="J31" s="37">
        <v>8036.175</v>
      </c>
      <c r="K31" s="38">
        <f>(J31-J30)*J$5</f>
        <v>612.0000000002619</v>
      </c>
      <c r="L31" s="37">
        <v>13386.312</v>
      </c>
      <c r="M31" s="38">
        <f>(L31-L30)*L$5</f>
        <v>1516.8000000034226</v>
      </c>
      <c r="N31" s="37">
        <v>24997.371</v>
      </c>
      <c r="O31" s="38">
        <f>(N31-N30)*N$5</f>
        <v>1718.4000000008382</v>
      </c>
      <c r="P31" s="31">
        <v>15680.717</v>
      </c>
      <c r="Q31" s="38">
        <f>(P31-P30)*P$5</f>
        <v>796.8000000051688</v>
      </c>
      <c r="R31" s="37">
        <v>6260.788</v>
      </c>
      <c r="S31" s="38">
        <f>(R31-R30)*R$5</f>
        <v>119.99999999534339</v>
      </c>
      <c r="T31" s="37">
        <v>2945.142</v>
      </c>
      <c r="U31" s="38">
        <f>(T31-T30)*T$5</f>
        <v>179.99999999847205</v>
      </c>
      <c r="V31" s="37">
        <v>2337.659</v>
      </c>
      <c r="W31" s="38">
        <f>(V31-V30)*V$5</f>
        <v>120.00000000080036</v>
      </c>
      <c r="X31" s="37">
        <v>1813.521</v>
      </c>
      <c r="Y31" s="38">
        <f>(X31-X30)*X$5</f>
        <v>672.0000000000255</v>
      </c>
      <c r="Z31" s="37"/>
      <c r="AA31" s="38"/>
      <c r="AB31" s="37"/>
      <c r="AC31" s="38"/>
      <c r="AD31" s="37"/>
      <c r="AE31" s="38"/>
      <c r="AF31" s="37"/>
      <c r="AG31" s="38"/>
      <c r="AH31" s="36">
        <f t="shared" si="16"/>
        <v>12572.400000008838</v>
      </c>
    </row>
    <row r="32" spans="1:34" ht="13.5" thickBot="1">
      <c r="A32" s="5" t="s">
        <v>40</v>
      </c>
      <c r="B32" s="39">
        <v>16671.19</v>
      </c>
      <c r="C32" s="40">
        <f>(B32-B31)*B$5</f>
        <v>1281.5999999991618</v>
      </c>
      <c r="D32" s="39">
        <v>21320.458</v>
      </c>
      <c r="E32" s="40">
        <f>(D32-D31)*D$5</f>
        <v>1137.5999999960186</v>
      </c>
      <c r="F32" s="39">
        <v>17151.183</v>
      </c>
      <c r="G32" s="40">
        <f>(F32-F31)*F$5</f>
        <v>1123.2000000061817</v>
      </c>
      <c r="H32" s="39">
        <v>21145.55</v>
      </c>
      <c r="I32" s="40">
        <f>(H32-H31)*H$5</f>
        <v>1259.9999999947613</v>
      </c>
      <c r="J32" s="39">
        <v>8036.294</v>
      </c>
      <c r="K32" s="40">
        <f>(J32-J31)*J$5</f>
        <v>428.3999999988737</v>
      </c>
      <c r="L32" s="39">
        <v>13386.526</v>
      </c>
      <c r="M32" s="40">
        <f>(L32-L31)*L$5</f>
        <v>1027.1999999997206</v>
      </c>
      <c r="N32" s="39">
        <v>24997.611</v>
      </c>
      <c r="O32" s="40">
        <f>(N32-N31)*N$5</f>
        <v>1152.0000000076834</v>
      </c>
      <c r="P32" s="31">
        <v>15680.825</v>
      </c>
      <c r="Q32" s="40">
        <f>(P32-P31)*P$5</f>
        <v>518.4000000008382</v>
      </c>
      <c r="R32" s="39">
        <v>6260.798</v>
      </c>
      <c r="S32" s="40">
        <f>(R32-R31)*R$5</f>
        <v>80.00000000174623</v>
      </c>
      <c r="T32" s="39">
        <v>2945.174</v>
      </c>
      <c r="U32" s="40">
        <f>(T32-T31)*T$5</f>
        <v>128.00000000061118</v>
      </c>
      <c r="V32" s="39">
        <v>2337.677</v>
      </c>
      <c r="W32" s="40">
        <f>(V32-V31)*V$5</f>
        <v>72.00000000011642</v>
      </c>
      <c r="X32" s="39">
        <v>1813.568</v>
      </c>
      <c r="Y32" s="40">
        <f>(X32-X31)*X$5</f>
        <v>658.0000000003565</v>
      </c>
      <c r="Z32" s="39"/>
      <c r="AA32" s="40">
        <f>(Z32-Z30)*Z$5</f>
        <v>0</v>
      </c>
      <c r="AB32" s="39"/>
      <c r="AC32" s="40">
        <f>(AB32-AB30)*AB$5</f>
        <v>0</v>
      </c>
      <c r="AD32" s="39"/>
      <c r="AE32" s="40">
        <f>(AD32-AD30)*AD$5</f>
        <v>0</v>
      </c>
      <c r="AF32" s="39"/>
      <c r="AG32" s="40">
        <f>(AF32-AF30)*AF$5</f>
        <v>0</v>
      </c>
      <c r="AH32" s="36">
        <f t="shared" si="16"/>
        <v>8866.40000000607</v>
      </c>
    </row>
    <row r="33" spans="2:34" ht="14.25" thickBot="1" thickTop="1">
      <c r="B33" s="41"/>
      <c r="C33" s="42">
        <f>SUM(C8:C32)</f>
        <v>38131.199999997625</v>
      </c>
      <c r="D33" s="41"/>
      <c r="E33" s="42">
        <f>SUM(E8:E32)</f>
        <v>36140.39999998931</v>
      </c>
      <c r="F33" s="41"/>
      <c r="G33" s="42">
        <f>SUM(G8:G32)</f>
        <v>37198.80000000849</v>
      </c>
      <c r="H33" s="41"/>
      <c r="I33" s="42">
        <f>SUM(I8:I32)</f>
        <v>36129.60000000021</v>
      </c>
      <c r="J33" s="41"/>
      <c r="K33" s="42">
        <f>SUM(K8:K32)</f>
        <v>12063.599999998769</v>
      </c>
      <c r="L33" s="41"/>
      <c r="M33" s="42">
        <f>SUM(M8:M32)</f>
        <v>29409.600000001956</v>
      </c>
      <c r="N33" s="41"/>
      <c r="O33" s="42">
        <f>SUM(O8:O32)</f>
        <v>35395.19999999902</v>
      </c>
      <c r="P33" s="41"/>
      <c r="Q33" s="42">
        <f>SUM(Q8:Q32)</f>
        <v>15240.000000005239</v>
      </c>
      <c r="R33" s="41"/>
      <c r="S33" s="42">
        <f>SUM(S8:S32)</f>
        <v>3792.0000000012806</v>
      </c>
      <c r="T33" s="41"/>
      <c r="U33" s="42">
        <f>SUM(U8:U32)</f>
        <v>4120.0000000008</v>
      </c>
      <c r="V33" s="41"/>
      <c r="W33" s="42">
        <f>SUM(W8:W32)</f>
        <v>2416.000000001077</v>
      </c>
      <c r="X33" s="41"/>
      <c r="Y33" s="42">
        <f>SUM(Y8:Y32)</f>
        <v>16211.999999998625</v>
      </c>
      <c r="Z33" s="41"/>
      <c r="AA33" s="42">
        <f>SUM(AA8:AA32)</f>
        <v>0</v>
      </c>
      <c r="AB33" s="41"/>
      <c r="AC33" s="42">
        <f>SUM(AC8:AC32)</f>
        <v>0</v>
      </c>
      <c r="AD33" s="41"/>
      <c r="AE33" s="42">
        <f>SUM(AE8:AE32)</f>
        <v>0</v>
      </c>
      <c r="AF33" s="41"/>
      <c r="AG33" s="43">
        <f>SUM(AG8:AG32)</f>
        <v>0</v>
      </c>
      <c r="AH33" s="44">
        <f>SUM(C33+E33+G33+I33+K33+M33+O33+Q33+S33+U33+W33+Y33+AA33+AC33+AE33+AG33)</f>
        <v>266248.4000000024</v>
      </c>
    </row>
  </sheetData>
  <sheetProtection formatCells="0" formatColumns="0" formatRows="0"/>
  <mergeCells count="33">
    <mergeCell ref="X6:Y6"/>
    <mergeCell ref="Z5:AA5"/>
    <mergeCell ref="Z6:AA6"/>
    <mergeCell ref="P6:Q6"/>
    <mergeCell ref="R5:S5"/>
    <mergeCell ref="R6:S6"/>
    <mergeCell ref="T5:U5"/>
    <mergeCell ref="T6:U6"/>
    <mergeCell ref="V6:W6"/>
    <mergeCell ref="F6:G6"/>
    <mergeCell ref="H5:I5"/>
    <mergeCell ref="H6:I6"/>
    <mergeCell ref="B6:C6"/>
    <mergeCell ref="B5:C5"/>
    <mergeCell ref="D5:E5"/>
    <mergeCell ref="D6:E6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A1:I1"/>
    <mergeCell ref="A2:I2"/>
    <mergeCell ref="A3:I3"/>
    <mergeCell ref="AD5:AE5"/>
    <mergeCell ref="F5:G5"/>
    <mergeCell ref="V5:W5"/>
    <mergeCell ref="X5:Y5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Сергеева ВА</cp:lastModifiedBy>
  <cp:lastPrinted>2015-12-24T13:41:05Z</cp:lastPrinted>
  <dcterms:created xsi:type="dcterms:W3CDTF">2005-12-21T15:33:57Z</dcterms:created>
  <dcterms:modified xsi:type="dcterms:W3CDTF">2019-01-30T10:23:45Z</dcterms:modified>
  <cp:category/>
  <cp:version/>
  <cp:contentType/>
  <cp:contentStatus/>
</cp:coreProperties>
</file>