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6810" activeTab="3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'РЭАЗ-А'!$A$1:$AT$33</definedName>
    <definedName name="_xlnm.Print_Area" localSheetId="0">'РЭАЗ-Р'!$A$1:$AU$33</definedName>
  </definedNames>
  <calcPr fullCalcOnLoad="1"/>
</workbook>
</file>

<file path=xl/sharedStrings.xml><?xml version="1.0" encoding="utf-8"?>
<sst xmlns="http://schemas.openxmlformats.org/spreadsheetml/2006/main" count="298" uniqueCount="47">
  <si>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</si>
  <si>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</si>
  <si>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</si>
  <si>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</si>
  <si>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</si>
  <si>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</si>
  <si>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</si>
  <si>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</si>
  <si>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</si>
  <si>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</si>
  <si>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</si>
  <si>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</si>
  <si>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</si>
  <si>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</si>
  <si>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</si>
  <si>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</si>
  <si>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</si>
  <si>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</si>
  <si>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</si>
  <si>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</si>
  <si>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</si>
  <si>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</si>
  <si>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</si>
  <si>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</si>
  <si>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</si>
  <si>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</si>
  <si>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</si>
  <si>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</si>
  <si>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</si>
  <si>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</si>
  <si>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</si>
  <si>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</si>
  <si>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</si>
  <si>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</si>
  <si>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</si>
  <si>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</si>
  <si>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</si>
  <si>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</si>
  <si>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</si>
  <si>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</si>
  <si>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</si>
  <si>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</si>
  <si>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                                                  Ведомость                                                     </t>
  </si>
  <si>
    <t>ГПП РОССОШЬ на 18 .12. 2019 г.</t>
  </si>
  <si>
    <t xml:space="preserve">                           ГПП РОССОШЬ на 18 .12.  2019г.</t>
  </si>
  <si>
    <t>суточных замеров активных нагрузок ГПП РЭАЗ 110/10 кВ на 18  .12.2019 г.</t>
  </si>
  <si>
    <t xml:space="preserve">                                       Ведомость                                                                                                                суточных     замеров реактивных наргрузок  ГПП РЭАЗ 110/10 кВ на   18.12 .2019г.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</si>
</sst>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4" fontId="4" fillId="34" borderId="18" xfId="0" applyNumberFormat="1" applyFont="1" applyFill="1" applyBorder="1" applyAlignment="1" applyProtection="1">
      <alignment/>
      <protection locked="0"/>
    </xf>
    <xf numFmtId="4" fontId="5" fillId="35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2" fontId="4" fillId="36" borderId="22" xfId="0" applyNumberFormat="1" applyFont="1" applyFill="1" applyBorder="1" applyAlignment="1">
      <alignment horizontal="right" vertical="center"/>
    </xf>
    <xf numFmtId="4" fontId="4" fillId="36" borderId="22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3" xfId="0" applyNumberFormat="1" applyFont="1" applyFill="1" applyBorder="1" applyAlignment="1" applyProtection="1">
      <alignment/>
      <protection locked="0"/>
    </xf>
    <xf numFmtId="4" fontId="5" fillId="35" borderId="24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17" xfId="0" applyNumberFormat="1" applyFont="1" applyFill="1" applyBorder="1" applyAlignment="1">
      <alignment/>
    </xf>
    <xf numFmtId="173" fontId="4" fillId="34" borderId="23" xfId="0" applyNumberFormat="1" applyFont="1" applyFill="1" applyBorder="1" applyAlignment="1" applyProtection="1">
      <alignment/>
      <protection locked="0"/>
    </xf>
    <xf numFmtId="173" fontId="5" fillId="35" borderId="24" xfId="0" applyNumberFormat="1" applyFont="1" applyFill="1" applyBorder="1" applyAlignment="1">
      <alignment/>
    </xf>
    <xf numFmtId="173" fontId="4" fillId="34" borderId="18" xfId="0" applyNumberFormat="1" applyFont="1" applyFill="1" applyBorder="1" applyAlignment="1" applyProtection="1">
      <alignment/>
      <protection locked="0"/>
    </xf>
    <xf numFmtId="173" fontId="5" fillId="35" borderId="19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20" xfId="0" applyNumberFormat="1" applyFont="1" applyFill="1" applyBorder="1" applyAlignment="1">
      <alignment/>
    </xf>
    <xf numFmtId="173" fontId="3" fillId="35" borderId="21" xfId="0" applyNumberFormat="1" applyFont="1" applyFill="1" applyBorder="1" applyAlignment="1">
      <alignment/>
    </xf>
    <xf numFmtId="173" fontId="4" fillId="35" borderId="22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17" xfId="0" applyNumberFormat="1" applyFont="1" applyFill="1" applyBorder="1" applyAlignment="1">
      <alignment/>
    </xf>
    <xf numFmtId="172" fontId="4" fillId="34" borderId="23" xfId="0" applyNumberFormat="1" applyFont="1" applyFill="1" applyBorder="1" applyAlignment="1" applyProtection="1">
      <alignment/>
      <protection locked="0"/>
    </xf>
    <xf numFmtId="172" fontId="5" fillId="35" borderId="24" xfId="0" applyNumberFormat="1" applyFont="1" applyFill="1" applyBorder="1" applyAlignment="1">
      <alignment/>
    </xf>
    <xf numFmtId="172" fontId="4" fillId="34" borderId="18" xfId="0" applyNumberFormat="1" applyFont="1" applyFill="1" applyBorder="1" applyAlignment="1" applyProtection="1">
      <alignment/>
      <protection locked="0"/>
    </xf>
    <xf numFmtId="172" fontId="5" fillId="35" borderId="1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20" xfId="0" applyNumberFormat="1" applyFont="1" applyFill="1" applyBorder="1" applyAlignment="1">
      <alignment/>
    </xf>
    <xf numFmtId="172" fontId="3" fillId="35" borderId="21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5" fillId="35" borderId="38" xfId="0" applyNumberFormat="1" applyFont="1" applyFill="1" applyBorder="1" applyAlignment="1">
      <alignment/>
    </xf>
    <xf numFmtId="4" fontId="4" fillId="37" borderId="39" xfId="0" applyNumberFormat="1" applyFont="1" applyFill="1" applyBorder="1" applyAlignment="1">
      <alignment/>
    </xf>
    <xf numFmtId="4" fontId="3" fillId="35" borderId="40" xfId="0" applyNumberFormat="1" applyFont="1" applyFill="1" applyBorder="1" applyAlignment="1">
      <alignment/>
    </xf>
    <xf numFmtId="4" fontId="4" fillId="35" borderId="40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4" fillId="34" borderId="41" xfId="0" applyNumberFormat="1" applyFont="1" applyFill="1" applyBorder="1" applyAlignment="1" applyProtection="1">
      <alignment/>
      <protection locked="0"/>
    </xf>
    <xf numFmtId="172" fontId="3" fillId="35" borderId="42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41" xfId="0" applyNumberFormat="1" applyFont="1" applyFill="1" applyBorder="1" applyAlignment="1" applyProtection="1">
      <alignment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6" fillId="38" borderId="45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1" fontId="7" fillId="33" borderId="49" xfId="0" applyNumberFormat="1" applyFont="1" applyFill="1" applyBorder="1" applyAlignment="1" applyProtection="1">
      <alignment horizontal="center" vertical="center"/>
      <protection locked="0"/>
    </xf>
    <xf numFmtId="1" fontId="7" fillId="33" borderId="50" xfId="0" applyNumberFormat="1" applyFont="1" applyFill="1" applyBorder="1" applyAlignment="1" applyProtection="1">
      <alignment horizontal="center" vertical="center"/>
      <protection locked="0"/>
    </xf>
    <xf numFmtId="0" fontId="6" fillId="38" borderId="51" xfId="0" applyFont="1" applyFill="1" applyBorder="1" applyAlignment="1" applyProtection="1">
      <alignment horizontal="center" vertical="center"/>
      <protection locked="0"/>
    </xf>
    <xf numFmtId="0" fontId="6" fillId="38" borderId="52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showZeros="0" defaultGridColor="0" zoomScalePageLayoutView="0" colorId="48" workbookViewId="0" topLeftCell="A1">
      <pane xSplit="1" ySplit="7" topLeftCell="V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1" sqref="W21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9.125" style="0" customWidth="1"/>
    <col min="4" max="4" width="8.00390625" style="0" customWidth="1"/>
    <col min="5" max="5" width="8.75390625" style="0" customWidth="1"/>
    <col min="6" max="6" width="9.00390625" style="0" customWidth="1"/>
    <col min="7" max="7" width="8.00390625" style="0" customWidth="1"/>
    <col min="8" max="8" width="8.625" style="0" customWidth="1"/>
    <col min="9" max="9" width="9.00390625" style="0" customWidth="1"/>
    <col min="10" max="10" width="9.625" style="0" customWidth="1"/>
    <col min="11" max="11" width="8.125" style="0" customWidth="1"/>
    <col min="12" max="12" width="7.875" style="0" customWidth="1"/>
    <col min="13" max="13" width="4.75390625" style="0" customWidth="1"/>
    <col min="14" max="14" width="7.25390625" style="0" customWidth="1"/>
    <col min="15" max="15" width="7.00390625" style="0" customWidth="1"/>
    <col min="16" max="16" width="7.875" style="0" customWidth="1"/>
    <col min="17" max="17" width="4.375" style="0" customWidth="1"/>
    <col min="18" max="18" width="9.75390625" style="0" customWidth="1"/>
    <col min="19" max="19" width="7.75390625" style="0" customWidth="1"/>
    <col min="20" max="20" width="8.625" style="0" customWidth="1"/>
    <col min="21" max="21" width="7.875" style="0" customWidth="1"/>
    <col min="22" max="22" width="8.375" style="0" customWidth="1"/>
    <col min="23" max="23" width="7.875" style="0" customWidth="1"/>
    <col min="24" max="24" width="8.125" style="0" customWidth="1"/>
    <col min="25" max="25" width="9.75390625" style="0" customWidth="1"/>
    <col min="26" max="26" width="7.875" style="0" customWidth="1"/>
    <col min="27" max="27" width="8.75390625" style="0" customWidth="1"/>
    <col min="28" max="28" width="6.875" style="0" customWidth="1"/>
    <col min="29" max="29" width="9.625" style="0" customWidth="1"/>
    <col min="30" max="30" width="8.375" style="0" customWidth="1"/>
    <col min="31" max="31" width="8.625" style="0" customWidth="1"/>
    <col min="32" max="32" width="7.625" style="0" customWidth="1"/>
    <col min="33" max="33" width="9.00390625" style="0" customWidth="1"/>
    <col min="34" max="34" width="8.875" style="0" customWidth="1"/>
    <col min="35" max="35" width="6.875" style="0" customWidth="1"/>
    <col min="36" max="36" width="7.00390625" style="0" customWidth="1"/>
    <col min="37" max="37" width="10.00390625" style="0" customWidth="1"/>
    <col min="38" max="38" width="4.875" style="0" customWidth="1" outlineLevel="1"/>
    <col min="39" max="39" width="2.375" style="0" customWidth="1" outlineLevel="1"/>
    <col min="40" max="40" width="2.25390625" style="0" customWidth="1" outlineLevel="1"/>
    <col min="41" max="41" width="1.00390625" style="0" customWidth="1" outlineLevel="1"/>
    <col min="42" max="42" width="2.625" style="0" customWidth="1" outlineLevel="1"/>
    <col min="43" max="43" width="2.25390625" style="0" customWidth="1" outlineLevel="1"/>
    <col min="44" max="44" width="1.25" style="0" customWidth="1" outlineLevel="1"/>
    <col min="45" max="46" width="4.375" style="0" customWidth="1" outlineLevel="1"/>
    <col min="47" max="47" width="9.375" style="0" customWidth="1"/>
  </cols>
  <sheetData>
    <row r="1" spans="1:54" ht="6" customHeight="1">
      <c r="A1" s="96"/>
      <c r="B1" s="96"/>
      <c r="C1" s="96"/>
      <c r="D1" s="96"/>
      <c r="E1" s="96"/>
      <c r="F1" s="96"/>
      <c r="G1" s="96"/>
      <c r="H1" s="96"/>
      <c r="I1" s="9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 t="s">
        <v>32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6"/>
      <c r="AX1" s="6"/>
      <c r="AY1" s="6"/>
      <c r="AZ1" s="6"/>
      <c r="BA1" s="6"/>
      <c r="BB1" s="6"/>
    </row>
    <row r="2" spans="1:54" ht="14.25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22"/>
      <c r="K2" s="22"/>
      <c r="L2" s="22"/>
      <c r="M2" s="22"/>
      <c r="N2" s="22"/>
      <c r="P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6"/>
      <c r="AX2" s="6"/>
      <c r="AY2" s="6"/>
      <c r="AZ2" s="6"/>
      <c r="BA2" s="6"/>
      <c r="BB2" s="6"/>
    </row>
    <row r="3" spans="1:54" ht="12.75" customHeight="1">
      <c r="A3" s="24" t="s">
        <v>46</v>
      </c>
      <c r="B3" s="24"/>
      <c r="C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37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2"/>
      <c r="AQ3" s="22"/>
      <c r="AR3" s="22"/>
      <c r="AS3" s="22"/>
      <c r="AT3" s="22"/>
      <c r="AU3" s="22"/>
      <c r="AV3" s="22"/>
      <c r="AW3" s="6"/>
      <c r="AX3" s="6"/>
      <c r="AY3" s="6"/>
      <c r="AZ3" s="6"/>
      <c r="BA3" s="6"/>
      <c r="BB3" s="6"/>
    </row>
    <row r="4" spans="1:52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39.75" customHeight="1">
      <c r="A5" s="2" t="s">
        <v>2</v>
      </c>
      <c r="B5" s="88">
        <v>3000</v>
      </c>
      <c r="C5" s="89"/>
      <c r="D5" s="88">
        <v>2000</v>
      </c>
      <c r="E5" s="89"/>
      <c r="F5" s="88">
        <v>3000</v>
      </c>
      <c r="G5" s="89"/>
      <c r="H5" s="88">
        <v>3000</v>
      </c>
      <c r="I5" s="89"/>
      <c r="J5" s="88">
        <v>6000</v>
      </c>
      <c r="K5" s="89"/>
      <c r="L5" s="88">
        <v>6000</v>
      </c>
      <c r="M5" s="89"/>
      <c r="N5" s="88">
        <v>6000</v>
      </c>
      <c r="O5" s="89"/>
      <c r="P5" s="88">
        <v>6000</v>
      </c>
      <c r="Q5" s="89"/>
      <c r="R5" s="94" t="s">
        <v>31</v>
      </c>
      <c r="S5" s="88">
        <v>6000</v>
      </c>
      <c r="T5" s="89"/>
      <c r="U5" s="88">
        <v>3000</v>
      </c>
      <c r="V5" s="89"/>
      <c r="W5" s="88">
        <v>4000</v>
      </c>
      <c r="X5" s="89"/>
      <c r="Y5" s="88">
        <v>2000</v>
      </c>
      <c r="Z5" s="89"/>
      <c r="AA5" s="88">
        <v>2000</v>
      </c>
      <c r="AB5" s="89"/>
      <c r="AC5" s="88">
        <v>3000</v>
      </c>
      <c r="AD5" s="89"/>
      <c r="AE5" s="88">
        <v>6000</v>
      </c>
      <c r="AF5" s="89"/>
      <c r="AG5" s="88">
        <v>6000</v>
      </c>
      <c r="AH5" s="89"/>
      <c r="AI5" s="88">
        <v>6000</v>
      </c>
      <c r="AJ5" s="89"/>
      <c r="AK5" s="94" t="s">
        <v>31</v>
      </c>
      <c r="AL5" s="92">
        <v>0</v>
      </c>
      <c r="AM5" s="93"/>
      <c r="AN5" s="92">
        <v>0</v>
      </c>
      <c r="AO5" s="93"/>
      <c r="AP5" s="92">
        <v>0</v>
      </c>
      <c r="AQ5" s="93"/>
      <c r="AR5" s="92">
        <v>0</v>
      </c>
      <c r="AS5" s="93"/>
      <c r="AT5" s="60"/>
      <c r="AU5" s="6"/>
      <c r="AV5" s="6"/>
      <c r="AW5" s="6"/>
      <c r="AX5" s="6"/>
      <c r="AY5" s="6"/>
      <c r="AZ5" s="6"/>
    </row>
    <row r="6" spans="1:52" ht="31.5" customHeight="1" thickBot="1">
      <c r="A6" s="1" t="s">
        <v>1</v>
      </c>
      <c r="B6" s="90">
        <v>1</v>
      </c>
      <c r="C6" s="91"/>
      <c r="D6" s="90">
        <v>5</v>
      </c>
      <c r="E6" s="91"/>
      <c r="F6" s="90">
        <v>7</v>
      </c>
      <c r="G6" s="91"/>
      <c r="H6" s="90">
        <v>9</v>
      </c>
      <c r="I6" s="91"/>
      <c r="J6" s="90">
        <v>19</v>
      </c>
      <c r="K6" s="91"/>
      <c r="L6" s="90">
        <v>23</v>
      </c>
      <c r="M6" s="91"/>
      <c r="N6" s="90">
        <v>25</v>
      </c>
      <c r="O6" s="91"/>
      <c r="P6" s="90">
        <v>27</v>
      </c>
      <c r="Q6" s="91"/>
      <c r="R6" s="95"/>
      <c r="S6" s="90">
        <v>4</v>
      </c>
      <c r="T6" s="91"/>
      <c r="U6" s="90">
        <v>6</v>
      </c>
      <c r="V6" s="91"/>
      <c r="W6" s="90">
        <v>8</v>
      </c>
      <c r="X6" s="91"/>
      <c r="Y6" s="90">
        <v>14</v>
      </c>
      <c r="Z6" s="91"/>
      <c r="AA6" s="90">
        <v>16</v>
      </c>
      <c r="AB6" s="91"/>
      <c r="AC6" s="90">
        <v>18</v>
      </c>
      <c r="AD6" s="91"/>
      <c r="AE6" s="90">
        <v>20</v>
      </c>
      <c r="AF6" s="91"/>
      <c r="AG6" s="90">
        <v>22</v>
      </c>
      <c r="AH6" s="91"/>
      <c r="AI6" s="90">
        <v>24</v>
      </c>
      <c r="AJ6" s="91"/>
      <c r="AK6" s="95"/>
      <c r="AL6" s="90" t="s">
        <v>29</v>
      </c>
      <c r="AM6" s="91"/>
      <c r="AN6" s="90" t="s">
        <v>29</v>
      </c>
      <c r="AO6" s="91"/>
      <c r="AP6" s="90" t="s">
        <v>29</v>
      </c>
      <c r="AQ6" s="91"/>
      <c r="AR6" s="90" t="s">
        <v>29</v>
      </c>
      <c r="AS6" s="91"/>
      <c r="AT6" s="61"/>
      <c r="AU6" s="7" t="s">
        <v>31</v>
      </c>
      <c r="AV6" s="6"/>
      <c r="AW6" s="6"/>
      <c r="AX6" s="6"/>
      <c r="AY6" s="6"/>
      <c r="AZ6" s="6"/>
    </row>
    <row r="7" spans="1:52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57"/>
      <c r="S7" s="3"/>
      <c r="T7" s="4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57"/>
      <c r="AL7" s="3" t="s">
        <v>3</v>
      </c>
      <c r="AM7" s="4" t="s">
        <v>4</v>
      </c>
      <c r="AN7" s="3" t="s">
        <v>3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62"/>
      <c r="AU7" s="20">
        <f>SUM(AU8:AU32)</f>
        <v>35109.000000000204</v>
      </c>
      <c r="AV7" s="6"/>
      <c r="AW7" s="6"/>
      <c r="AX7" s="6"/>
      <c r="AY7" s="6"/>
      <c r="AZ7" s="6"/>
    </row>
    <row r="8" spans="1:47" ht="14.25" thickBot="1" thickTop="1">
      <c r="A8" s="5" t="s">
        <v>5</v>
      </c>
      <c r="B8" s="83">
        <v>382.217</v>
      </c>
      <c r="C8" s="9">
        <v>0</v>
      </c>
      <c r="D8" s="30">
        <v>428.184</v>
      </c>
      <c r="E8" s="9">
        <v>0</v>
      </c>
      <c r="F8" s="30">
        <v>315.483</v>
      </c>
      <c r="G8" s="9">
        <v>0</v>
      </c>
      <c r="H8" s="30">
        <v>975.28</v>
      </c>
      <c r="I8" s="9">
        <v>0</v>
      </c>
      <c r="J8" s="30">
        <v>477.112</v>
      </c>
      <c r="K8" s="9">
        <v>0</v>
      </c>
      <c r="L8" s="30">
        <v>225.91</v>
      </c>
      <c r="M8" s="9"/>
      <c r="N8" s="30">
        <v>440.95</v>
      </c>
      <c r="O8" s="9">
        <v>0</v>
      </c>
      <c r="P8" s="30">
        <v>131.62</v>
      </c>
      <c r="Q8" s="9">
        <v>0</v>
      </c>
      <c r="R8" s="58">
        <f>C8+E8+G8+I8+K8+M8+O8</f>
        <v>0</v>
      </c>
      <c r="S8" s="30">
        <v>477.112</v>
      </c>
      <c r="T8" s="9">
        <v>0</v>
      </c>
      <c r="U8" s="31">
        <v>899.85</v>
      </c>
      <c r="V8" s="9">
        <v>0</v>
      </c>
      <c r="W8" s="30">
        <v>57.023</v>
      </c>
      <c r="X8" s="9">
        <v>0</v>
      </c>
      <c r="Y8" s="30">
        <v>2011.349</v>
      </c>
      <c r="Z8" s="9">
        <v>0</v>
      </c>
      <c r="AA8" s="86">
        <v>132.811</v>
      </c>
      <c r="AB8" s="9"/>
      <c r="AC8" s="30">
        <v>1103.527</v>
      </c>
      <c r="AD8" s="9">
        <v>0</v>
      </c>
      <c r="AE8" s="30">
        <v>310.34</v>
      </c>
      <c r="AF8" s="9">
        <v>0</v>
      </c>
      <c r="AG8" s="30">
        <v>107.35</v>
      </c>
      <c r="AH8" s="9">
        <v>0</v>
      </c>
      <c r="AI8" s="30">
        <v>53.35</v>
      </c>
      <c r="AJ8" s="9">
        <v>0</v>
      </c>
      <c r="AK8" s="58">
        <f>T8+V8+X8+Z8+AB8+AD8+AF8+AH8</f>
        <v>0</v>
      </c>
      <c r="AL8" s="8"/>
      <c r="AM8" s="9">
        <v>0</v>
      </c>
      <c r="AN8" s="8"/>
      <c r="AO8" s="9">
        <v>0</v>
      </c>
      <c r="AP8" s="8"/>
      <c r="AQ8" s="9">
        <v>0</v>
      </c>
      <c r="AR8" s="8"/>
      <c r="AS8" s="9">
        <v>0</v>
      </c>
      <c r="AT8" s="9"/>
      <c r="AU8" s="10">
        <f>SUM(C8+E8+G8+I8+K8+T8+V8+X8+Z8+AB8+AD8+AM8+AO8+AQ8+AS8+M8+O8+AF8+AH8)</f>
        <v>0</v>
      </c>
    </row>
    <row r="9" spans="1:47" ht="14.25" thickBot="1" thickTop="1">
      <c r="A9" s="5" t="s">
        <v>6</v>
      </c>
      <c r="B9" s="47">
        <v>382.258</v>
      </c>
      <c r="C9" s="12">
        <f aca="true" t="shared" si="0" ref="C9:C30">(B9-B8)*B$5</f>
        <v>122.99999999999045</v>
      </c>
      <c r="D9" s="47">
        <v>428.205</v>
      </c>
      <c r="E9" s="12">
        <f aca="true" t="shared" si="1" ref="E9:E30">(D9-D8)*D$5</f>
        <v>41.99999999991633</v>
      </c>
      <c r="F9" s="47">
        <v>315.492</v>
      </c>
      <c r="G9" s="12">
        <f aca="true" t="shared" si="2" ref="G9:G30">(F9-F8)*F$5</f>
        <v>27.000000000043656</v>
      </c>
      <c r="H9" s="30">
        <v>975.28</v>
      </c>
      <c r="I9" s="12">
        <f aca="true" t="shared" si="3" ref="I9:I31">(H9-H8)*H$5</f>
        <v>0</v>
      </c>
      <c r="J9" s="30">
        <v>477.131</v>
      </c>
      <c r="K9" s="12">
        <f aca="true" t="shared" si="4" ref="K9:K31">(J9-J8)*J$5</f>
        <v>113.99999999969168</v>
      </c>
      <c r="L9" s="30">
        <v>225.91</v>
      </c>
      <c r="M9" s="12">
        <f aca="true" t="shared" si="5" ref="M9:M30">(L9-L8)*L$5</f>
        <v>0</v>
      </c>
      <c r="N9" s="30">
        <v>440.96</v>
      </c>
      <c r="O9" s="12">
        <f aca="true" t="shared" si="6" ref="O9:O30">(N9-N8)*N$5</f>
        <v>59.99999999994543</v>
      </c>
      <c r="P9" s="30">
        <v>131.62</v>
      </c>
      <c r="Q9" s="12">
        <f aca="true" t="shared" si="7" ref="Q9:Q30">(P9-P8)*P$5</f>
        <v>0</v>
      </c>
      <c r="R9" s="58">
        <f aca="true" t="shared" si="8" ref="R9:R32">C9+E9+G9+I9+K9+M9+O9</f>
        <v>365.99999999958754</v>
      </c>
      <c r="S9" s="47">
        <v>477.131</v>
      </c>
      <c r="T9" s="12">
        <f aca="true" t="shared" si="9" ref="T9:T30">(S9-S8)*S$5</f>
        <v>113.99999999969168</v>
      </c>
      <c r="U9" s="31">
        <v>899.89</v>
      </c>
      <c r="V9" s="12">
        <f aca="true" t="shared" si="10" ref="V9:V30">(U9-U8)*U$5</f>
        <v>119.99999999989086</v>
      </c>
      <c r="W9" s="30">
        <v>57.037</v>
      </c>
      <c r="X9" s="12">
        <f aca="true" t="shared" si="11" ref="X9:X30">(W9-W8)*W$5</f>
        <v>55.999999999983174</v>
      </c>
      <c r="Y9" s="47">
        <v>2011.497</v>
      </c>
      <c r="Z9" s="12">
        <f aca="true" t="shared" si="12" ref="Z9:Z30">(Y9-Y8)*Y$5</f>
        <v>296.0000000002765</v>
      </c>
      <c r="AA9" s="34">
        <v>132.818</v>
      </c>
      <c r="AB9" s="12">
        <f>(AA9-AA8)*AA$5</f>
        <v>14.000000000010004</v>
      </c>
      <c r="AC9" s="47">
        <v>1103.576</v>
      </c>
      <c r="AD9" s="12">
        <f aca="true" t="shared" si="13" ref="AD9:AD30">(AC9-AC8)*AC$5</f>
        <v>146.99999999993452</v>
      </c>
      <c r="AE9" s="47">
        <v>310.34</v>
      </c>
      <c r="AF9" s="12">
        <f>(AE9-AE8)*AE$5</f>
        <v>0</v>
      </c>
      <c r="AG9" s="30">
        <v>107.37</v>
      </c>
      <c r="AH9" s="12">
        <f>(AG9-AG8)*AG$5</f>
        <v>120.00000000006139</v>
      </c>
      <c r="AI9" s="30">
        <v>53.36</v>
      </c>
      <c r="AJ9" s="12">
        <f>(AI9-AI8)*AI$5</f>
        <v>59.99999999998806</v>
      </c>
      <c r="AK9" s="58">
        <f aca="true" t="shared" si="14" ref="AK9:AK32">T9+V9+X9+Z9+AB9+AD9</f>
        <v>746.9999999997867</v>
      </c>
      <c r="AL9" s="11"/>
      <c r="AM9" s="12">
        <f aca="true" t="shared" si="15" ref="AM9:AM30">(AL9-AL8)*AL$5</f>
        <v>0</v>
      </c>
      <c r="AN9" s="11"/>
      <c r="AO9" s="12">
        <f aca="true" t="shared" si="16" ref="AO9:AO30">(AN9-AN8)*AN$5</f>
        <v>0</v>
      </c>
      <c r="AP9" s="11"/>
      <c r="AQ9" s="12">
        <f aca="true" t="shared" si="17" ref="AQ9:AQ30">(AP9-AP8)*AP$5</f>
        <v>0</v>
      </c>
      <c r="AR9" s="11"/>
      <c r="AS9" s="12">
        <f aca="true" t="shared" si="18" ref="AS9:AS30">(AR9-AR8)*AR$5</f>
        <v>0</v>
      </c>
      <c r="AT9" s="12"/>
      <c r="AU9" s="10">
        <f aca="true" t="shared" si="19" ref="AU9:AU32">SUM(C9+E9+G9+I9+K9+T9+V9+X9+Z9+AB9+AD9+AM9+AO9+AQ9+AS9+M9+O9+AF9+AH9)</f>
        <v>1232.9999999994357</v>
      </c>
    </row>
    <row r="10" spans="1:47" ht="14.25" thickBot="1" thickTop="1">
      <c r="A10" s="5" t="s">
        <v>7</v>
      </c>
      <c r="B10" s="47">
        <v>382.315</v>
      </c>
      <c r="C10" s="12">
        <f t="shared" si="0"/>
        <v>171.0000000000491</v>
      </c>
      <c r="D10" s="47">
        <v>428.24</v>
      </c>
      <c r="E10" s="12">
        <f t="shared" si="1"/>
        <v>70.00000000005002</v>
      </c>
      <c r="F10" s="47">
        <v>315.504</v>
      </c>
      <c r="G10" s="12">
        <f t="shared" si="2"/>
        <v>36.000000000001364</v>
      </c>
      <c r="H10" s="30">
        <v>975.28</v>
      </c>
      <c r="I10" s="12">
        <f t="shared" si="3"/>
        <v>0</v>
      </c>
      <c r="J10" s="30">
        <v>477.154</v>
      </c>
      <c r="K10" s="12">
        <f t="shared" si="4"/>
        <v>138.00000000014734</v>
      </c>
      <c r="L10" s="30">
        <v>225.91</v>
      </c>
      <c r="M10" s="12">
        <f t="shared" si="5"/>
        <v>0</v>
      </c>
      <c r="N10" s="30">
        <v>440.96</v>
      </c>
      <c r="O10" s="12">
        <f t="shared" si="6"/>
        <v>0</v>
      </c>
      <c r="P10" s="30">
        <v>131.62</v>
      </c>
      <c r="Q10" s="12">
        <f t="shared" si="7"/>
        <v>0</v>
      </c>
      <c r="R10" s="58">
        <f t="shared" si="8"/>
        <v>415.00000000024784</v>
      </c>
      <c r="S10" s="47">
        <v>477.154</v>
      </c>
      <c r="T10" s="12">
        <f t="shared" si="9"/>
        <v>138.00000000014734</v>
      </c>
      <c r="U10" s="31">
        <v>899.94</v>
      </c>
      <c r="V10" s="12">
        <f t="shared" si="10"/>
        <v>150.00000000020464</v>
      </c>
      <c r="W10" s="30">
        <v>57.046</v>
      </c>
      <c r="X10" s="12">
        <f t="shared" si="11"/>
        <v>36.000000000001364</v>
      </c>
      <c r="Y10" s="47">
        <v>2011.697</v>
      </c>
      <c r="Z10" s="12">
        <f t="shared" si="12"/>
        <v>399.9999999996362</v>
      </c>
      <c r="AA10" s="34">
        <v>132.826</v>
      </c>
      <c r="AB10" s="12">
        <f>(AA10-AA9)*AA$5</f>
        <v>15.99999999996271</v>
      </c>
      <c r="AC10" s="47">
        <v>1103.643</v>
      </c>
      <c r="AD10" s="12">
        <f>(AC10-AC9)*AC$5</f>
        <v>201.00000000002183</v>
      </c>
      <c r="AE10" s="47">
        <v>310.35</v>
      </c>
      <c r="AF10" s="12">
        <f>(AE10-AE9)*AE$5</f>
        <v>60.00000000028649</v>
      </c>
      <c r="AG10" s="30">
        <v>107.38</v>
      </c>
      <c r="AH10" s="12">
        <f>(AG10-AG9)*AG$5</f>
        <v>59.99999999994543</v>
      </c>
      <c r="AI10" s="30">
        <v>53.36</v>
      </c>
      <c r="AJ10" s="12">
        <f>(AI10-AI9)*AI$5</f>
        <v>0</v>
      </c>
      <c r="AK10" s="58">
        <f t="shared" si="14"/>
        <v>940.9999999999741</v>
      </c>
      <c r="AL10" s="11"/>
      <c r="AM10" s="12">
        <f t="shared" si="15"/>
        <v>0</v>
      </c>
      <c r="AN10" s="11"/>
      <c r="AO10" s="12">
        <f t="shared" si="16"/>
        <v>0</v>
      </c>
      <c r="AP10" s="11"/>
      <c r="AQ10" s="12">
        <f t="shared" si="17"/>
        <v>0</v>
      </c>
      <c r="AR10" s="11"/>
      <c r="AS10" s="12">
        <f t="shared" si="18"/>
        <v>0</v>
      </c>
      <c r="AT10" s="12"/>
      <c r="AU10" s="10">
        <f t="shared" si="19"/>
        <v>1476.0000000004538</v>
      </c>
    </row>
    <row r="11" spans="1:47" ht="14.25" thickBot="1" thickTop="1">
      <c r="A11" s="5" t="s">
        <v>8</v>
      </c>
      <c r="B11" s="47">
        <v>382.348</v>
      </c>
      <c r="C11" s="12">
        <f t="shared" si="0"/>
        <v>99.00000000004638</v>
      </c>
      <c r="D11" s="47">
        <v>428.261</v>
      </c>
      <c r="E11" s="12">
        <f t="shared" si="1"/>
        <v>42.00000000003001</v>
      </c>
      <c r="F11" s="47">
        <v>315.511</v>
      </c>
      <c r="G11" s="12">
        <f t="shared" si="2"/>
        <v>21.000000000015007</v>
      </c>
      <c r="H11" s="30">
        <v>975.28</v>
      </c>
      <c r="I11" s="12">
        <f t="shared" si="3"/>
        <v>0</v>
      </c>
      <c r="J11" s="30">
        <v>477.168</v>
      </c>
      <c r="K11" s="12">
        <f t="shared" si="4"/>
        <v>84.00000000006003</v>
      </c>
      <c r="L11" s="30">
        <v>225.91</v>
      </c>
      <c r="M11" s="12">
        <f t="shared" si="5"/>
        <v>0</v>
      </c>
      <c r="N11" s="30">
        <v>440.96</v>
      </c>
      <c r="O11" s="12">
        <f t="shared" si="6"/>
        <v>0</v>
      </c>
      <c r="P11" s="30">
        <v>131.62</v>
      </c>
      <c r="Q11" s="12">
        <f t="shared" si="7"/>
        <v>0</v>
      </c>
      <c r="R11" s="58">
        <f t="shared" si="8"/>
        <v>246.00000000015143</v>
      </c>
      <c r="S11" s="47">
        <v>477.168</v>
      </c>
      <c r="T11" s="12">
        <f t="shared" si="9"/>
        <v>84.00000000006003</v>
      </c>
      <c r="U11" s="31">
        <v>899.98</v>
      </c>
      <c r="V11" s="12">
        <f t="shared" si="10"/>
        <v>119.99999999989086</v>
      </c>
      <c r="W11" s="30">
        <v>57.051</v>
      </c>
      <c r="X11" s="12">
        <f t="shared" si="11"/>
        <v>20.000000000010232</v>
      </c>
      <c r="Y11" s="47">
        <v>2011.819</v>
      </c>
      <c r="Z11" s="12">
        <f t="shared" si="12"/>
        <v>244.00000000014188</v>
      </c>
      <c r="AA11" s="34">
        <v>132.831</v>
      </c>
      <c r="AB11" s="12">
        <f>(AA11-AA10)*AA$5</f>
        <v>9.999999999990905</v>
      </c>
      <c r="AC11" s="47">
        <v>1103.684</v>
      </c>
      <c r="AD11" s="12">
        <f t="shared" si="13"/>
        <v>122.99999999981992</v>
      </c>
      <c r="AE11" s="47">
        <v>310.35</v>
      </c>
      <c r="AF11" s="12">
        <f aca="true" t="shared" si="20" ref="AF11:AF30">(AE11-AE10)*AE$5</f>
        <v>0</v>
      </c>
      <c r="AG11" s="30">
        <v>107.39</v>
      </c>
      <c r="AH11" s="12">
        <f aca="true" t="shared" si="21" ref="AH11:AH30">(AG11-AG10)*AG$5</f>
        <v>60.000000000030695</v>
      </c>
      <c r="AI11" s="30">
        <v>53.37</v>
      </c>
      <c r="AJ11" s="12">
        <f aca="true" t="shared" si="22" ref="AJ11:AJ30">(AI11-AI10)*AI$5</f>
        <v>59.99999999998806</v>
      </c>
      <c r="AK11" s="58">
        <f t="shared" si="14"/>
        <v>600.9999999999138</v>
      </c>
      <c r="AL11" s="11"/>
      <c r="AM11" s="12">
        <f t="shared" si="15"/>
        <v>0</v>
      </c>
      <c r="AN11" s="11"/>
      <c r="AO11" s="12">
        <f t="shared" si="16"/>
        <v>0</v>
      </c>
      <c r="AP11" s="11"/>
      <c r="AQ11" s="12">
        <f t="shared" si="17"/>
        <v>0</v>
      </c>
      <c r="AR11" s="11"/>
      <c r="AS11" s="12">
        <f t="shared" si="18"/>
        <v>0</v>
      </c>
      <c r="AT11" s="12"/>
      <c r="AU11" s="10">
        <f t="shared" si="19"/>
        <v>907.000000000096</v>
      </c>
    </row>
    <row r="12" spans="1:47" ht="14.25" thickBot="1" thickTop="1">
      <c r="A12" s="5" t="s">
        <v>9</v>
      </c>
      <c r="B12" s="47">
        <v>382.388</v>
      </c>
      <c r="C12" s="12">
        <f t="shared" si="0"/>
        <v>119.99999999989086</v>
      </c>
      <c r="D12" s="47">
        <v>428.277</v>
      </c>
      <c r="E12" s="12">
        <f t="shared" si="1"/>
        <v>31.99999999992542</v>
      </c>
      <c r="F12" s="47">
        <v>315.519</v>
      </c>
      <c r="G12" s="12">
        <f t="shared" si="2"/>
        <v>23.999999999944066</v>
      </c>
      <c r="H12" s="30">
        <v>975.28</v>
      </c>
      <c r="I12" s="12">
        <f t="shared" si="3"/>
        <v>0</v>
      </c>
      <c r="J12" s="30">
        <v>477.185</v>
      </c>
      <c r="K12" s="12">
        <f t="shared" si="4"/>
        <v>101.99999999997544</v>
      </c>
      <c r="L12" s="30">
        <v>225.91</v>
      </c>
      <c r="M12" s="12">
        <f t="shared" si="5"/>
        <v>0</v>
      </c>
      <c r="N12" s="30">
        <v>440.96</v>
      </c>
      <c r="O12" s="12">
        <f t="shared" si="6"/>
        <v>0</v>
      </c>
      <c r="P12" s="30">
        <v>131.62</v>
      </c>
      <c r="Q12" s="12">
        <f t="shared" si="7"/>
        <v>0</v>
      </c>
      <c r="R12" s="58">
        <f t="shared" si="8"/>
        <v>277.9999999997358</v>
      </c>
      <c r="S12" s="47">
        <v>477.185</v>
      </c>
      <c r="T12" s="12">
        <f t="shared" si="9"/>
        <v>101.99999999997544</v>
      </c>
      <c r="U12" s="31">
        <v>900.02</v>
      </c>
      <c r="V12" s="12">
        <f t="shared" si="10"/>
        <v>119.99999999989086</v>
      </c>
      <c r="W12" s="30">
        <v>57.056</v>
      </c>
      <c r="X12" s="12">
        <f t="shared" si="11"/>
        <v>19.99999999998181</v>
      </c>
      <c r="Y12" s="47">
        <v>2011.964</v>
      </c>
      <c r="Z12" s="12">
        <f t="shared" si="12"/>
        <v>289.9999999999636</v>
      </c>
      <c r="AA12" s="34">
        <v>132.837</v>
      </c>
      <c r="AB12" s="12">
        <f aca="true" t="shared" si="23" ref="AB12:AB30">(AA12-AA11)*AA$5</f>
        <v>12.000000000000455</v>
      </c>
      <c r="AC12" s="47">
        <v>1103.732</v>
      </c>
      <c r="AD12" s="12">
        <f t="shared" si="13"/>
        <v>144.00000000000546</v>
      </c>
      <c r="AE12" s="47">
        <v>310.35</v>
      </c>
      <c r="AF12" s="12">
        <f t="shared" si="20"/>
        <v>0</v>
      </c>
      <c r="AG12" s="30">
        <v>107.4</v>
      </c>
      <c r="AH12" s="12">
        <f t="shared" si="21"/>
        <v>60.000000000030695</v>
      </c>
      <c r="AI12" s="30">
        <v>53.37</v>
      </c>
      <c r="AJ12" s="12">
        <f t="shared" si="22"/>
        <v>0</v>
      </c>
      <c r="AK12" s="58">
        <f t="shared" si="14"/>
        <v>687.9999999998176</v>
      </c>
      <c r="AL12" s="11"/>
      <c r="AM12" s="12">
        <f t="shared" si="15"/>
        <v>0</v>
      </c>
      <c r="AN12" s="11"/>
      <c r="AO12" s="12">
        <f t="shared" si="16"/>
        <v>0</v>
      </c>
      <c r="AP12" s="11"/>
      <c r="AQ12" s="12">
        <f t="shared" si="17"/>
        <v>0</v>
      </c>
      <c r="AR12" s="11"/>
      <c r="AS12" s="12">
        <f t="shared" si="18"/>
        <v>0</v>
      </c>
      <c r="AT12" s="12"/>
      <c r="AU12" s="10">
        <f t="shared" si="19"/>
        <v>1025.9999999995841</v>
      </c>
    </row>
    <row r="13" spans="1:47" ht="14.25" thickBot="1" thickTop="1">
      <c r="A13" s="5" t="s">
        <v>10</v>
      </c>
      <c r="B13" s="47">
        <v>382.423</v>
      </c>
      <c r="C13" s="12">
        <f t="shared" si="0"/>
        <v>105.00000000007503</v>
      </c>
      <c r="D13" s="47">
        <v>428.291</v>
      </c>
      <c r="E13" s="12">
        <f t="shared" si="1"/>
        <v>28.00000000002001</v>
      </c>
      <c r="F13" s="47">
        <v>315.526</v>
      </c>
      <c r="G13" s="12">
        <f t="shared" si="2"/>
        <v>21.000000000015007</v>
      </c>
      <c r="H13" s="30">
        <v>975.28</v>
      </c>
      <c r="I13" s="12">
        <f t="shared" si="3"/>
        <v>0</v>
      </c>
      <c r="J13" s="30">
        <v>477.199</v>
      </c>
      <c r="K13" s="12">
        <f t="shared" si="4"/>
        <v>84.00000000006003</v>
      </c>
      <c r="L13" s="30">
        <v>225.91</v>
      </c>
      <c r="M13" s="12">
        <f t="shared" si="5"/>
        <v>0</v>
      </c>
      <c r="N13" s="30">
        <v>440.96</v>
      </c>
      <c r="O13" s="12">
        <f t="shared" si="6"/>
        <v>0</v>
      </c>
      <c r="P13" s="30">
        <v>131.62</v>
      </c>
      <c r="Q13" s="12">
        <f t="shared" si="7"/>
        <v>0</v>
      </c>
      <c r="R13" s="58">
        <f t="shared" si="8"/>
        <v>238.00000000017008</v>
      </c>
      <c r="S13" s="47">
        <v>477.199</v>
      </c>
      <c r="T13" s="12">
        <f t="shared" si="9"/>
        <v>84.00000000006003</v>
      </c>
      <c r="U13" s="31">
        <v>900.05</v>
      </c>
      <c r="V13" s="12">
        <f t="shared" si="10"/>
        <v>89.99999999991815</v>
      </c>
      <c r="W13" s="30">
        <v>57.062</v>
      </c>
      <c r="X13" s="12">
        <f t="shared" si="11"/>
        <v>24.00000000000091</v>
      </c>
      <c r="Y13" s="47">
        <v>2012.092</v>
      </c>
      <c r="Z13" s="12">
        <f t="shared" si="12"/>
        <v>256.00000000031287</v>
      </c>
      <c r="AA13" s="34">
        <v>132.842</v>
      </c>
      <c r="AB13" s="12">
        <f t="shared" si="23"/>
        <v>10.000000000047748</v>
      </c>
      <c r="AC13" s="47">
        <v>1103.776</v>
      </c>
      <c r="AD13" s="12">
        <f t="shared" si="13"/>
        <v>132.00000000028922</v>
      </c>
      <c r="AE13" s="47">
        <v>310.36</v>
      </c>
      <c r="AF13" s="12">
        <f t="shared" si="20"/>
        <v>59.99999999994543</v>
      </c>
      <c r="AG13" s="30">
        <v>107.41</v>
      </c>
      <c r="AH13" s="12">
        <f t="shared" si="21"/>
        <v>59.99999999994543</v>
      </c>
      <c r="AI13" s="30">
        <v>53.38</v>
      </c>
      <c r="AJ13" s="12">
        <f t="shared" si="22"/>
        <v>60.000000000030695</v>
      </c>
      <c r="AK13" s="58">
        <f t="shared" si="14"/>
        <v>596.0000000006289</v>
      </c>
      <c r="AL13" s="11"/>
      <c r="AM13" s="12">
        <f t="shared" si="15"/>
        <v>0</v>
      </c>
      <c r="AN13" s="11"/>
      <c r="AO13" s="12">
        <f t="shared" si="16"/>
        <v>0</v>
      </c>
      <c r="AP13" s="11"/>
      <c r="AQ13" s="12">
        <f t="shared" si="17"/>
        <v>0</v>
      </c>
      <c r="AR13" s="11"/>
      <c r="AS13" s="12">
        <f t="shared" si="18"/>
        <v>0</v>
      </c>
      <c r="AT13" s="12"/>
      <c r="AU13" s="10">
        <f t="shared" si="19"/>
        <v>954.0000000006899</v>
      </c>
    </row>
    <row r="14" spans="1:47" ht="14.25" thickBot="1" thickTop="1">
      <c r="A14" s="5" t="s">
        <v>11</v>
      </c>
      <c r="B14" s="47">
        <v>382.464</v>
      </c>
      <c r="C14" s="12">
        <f t="shared" si="0"/>
        <v>122.99999999999045</v>
      </c>
      <c r="D14" s="47">
        <v>428.312</v>
      </c>
      <c r="E14" s="12">
        <f t="shared" si="1"/>
        <v>42.00000000003001</v>
      </c>
      <c r="F14" s="47">
        <v>315.533</v>
      </c>
      <c r="G14" s="12">
        <f t="shared" si="2"/>
        <v>21.000000000015007</v>
      </c>
      <c r="H14" s="30">
        <v>975.28</v>
      </c>
      <c r="I14" s="12">
        <f t="shared" si="3"/>
        <v>0</v>
      </c>
      <c r="J14" s="30">
        <v>477.216</v>
      </c>
      <c r="K14" s="12">
        <f t="shared" si="4"/>
        <v>101.99999999997544</v>
      </c>
      <c r="L14" s="30">
        <v>225.91</v>
      </c>
      <c r="M14" s="12">
        <f t="shared" si="5"/>
        <v>0</v>
      </c>
      <c r="N14" s="30">
        <v>440.97</v>
      </c>
      <c r="O14" s="12">
        <f t="shared" si="6"/>
        <v>60.00000000028649</v>
      </c>
      <c r="P14" s="30">
        <v>131.62</v>
      </c>
      <c r="Q14" s="12">
        <f t="shared" si="7"/>
        <v>0</v>
      </c>
      <c r="R14" s="58">
        <f t="shared" si="8"/>
        <v>348.0000000002974</v>
      </c>
      <c r="S14" s="47">
        <v>477.216</v>
      </c>
      <c r="T14" s="12">
        <f t="shared" si="9"/>
        <v>101.99999999997544</v>
      </c>
      <c r="U14" s="31">
        <v>900.09</v>
      </c>
      <c r="V14" s="12">
        <f t="shared" si="10"/>
        <v>120.00000000023192</v>
      </c>
      <c r="W14" s="30">
        <v>57.07</v>
      </c>
      <c r="X14" s="12">
        <f t="shared" si="11"/>
        <v>32.00000000001069</v>
      </c>
      <c r="Y14" s="47">
        <v>2012.245</v>
      </c>
      <c r="Z14" s="12">
        <f t="shared" si="12"/>
        <v>305.99999999958527</v>
      </c>
      <c r="AA14" s="34">
        <v>132.848</v>
      </c>
      <c r="AB14" s="12">
        <f t="shared" si="23"/>
        <v>12.000000000000455</v>
      </c>
      <c r="AC14" s="47">
        <v>1103.83</v>
      </c>
      <c r="AD14" s="12">
        <f t="shared" si="13"/>
        <v>161.9999999995798</v>
      </c>
      <c r="AE14" s="47">
        <v>310.36</v>
      </c>
      <c r="AF14" s="12">
        <f t="shared" si="20"/>
        <v>0</v>
      </c>
      <c r="AG14" s="30">
        <v>107.42</v>
      </c>
      <c r="AH14" s="12">
        <f t="shared" si="21"/>
        <v>60.000000000030695</v>
      </c>
      <c r="AI14" s="30">
        <v>53.38</v>
      </c>
      <c r="AJ14" s="12">
        <f t="shared" si="22"/>
        <v>0</v>
      </c>
      <c r="AK14" s="58">
        <f t="shared" si="14"/>
        <v>733.9999999993836</v>
      </c>
      <c r="AL14" s="11"/>
      <c r="AM14" s="12">
        <f t="shared" si="15"/>
        <v>0</v>
      </c>
      <c r="AN14" s="11"/>
      <c r="AO14" s="12">
        <f t="shared" si="16"/>
        <v>0</v>
      </c>
      <c r="AP14" s="11"/>
      <c r="AQ14" s="12">
        <f t="shared" si="17"/>
        <v>0</v>
      </c>
      <c r="AR14" s="11"/>
      <c r="AS14" s="12">
        <f t="shared" si="18"/>
        <v>0</v>
      </c>
      <c r="AT14" s="12"/>
      <c r="AU14" s="10">
        <f t="shared" si="19"/>
        <v>1141.9999999997117</v>
      </c>
    </row>
    <row r="15" spans="1:47" ht="14.25" thickBot="1" thickTop="1">
      <c r="A15" s="5" t="s">
        <v>12</v>
      </c>
      <c r="B15" s="47">
        <v>382.488</v>
      </c>
      <c r="C15" s="12">
        <f t="shared" si="0"/>
        <v>72.00000000000273</v>
      </c>
      <c r="D15" s="47">
        <v>428.323</v>
      </c>
      <c r="E15" s="12">
        <f t="shared" si="1"/>
        <v>21.999999999934516</v>
      </c>
      <c r="F15" s="47">
        <v>315.538</v>
      </c>
      <c r="G15" s="12">
        <f t="shared" si="2"/>
        <v>14.999999999986358</v>
      </c>
      <c r="H15" s="30">
        <v>975.28</v>
      </c>
      <c r="I15" s="12">
        <f t="shared" si="3"/>
        <v>0</v>
      </c>
      <c r="J15" s="30">
        <v>477.228</v>
      </c>
      <c r="K15" s="12">
        <f t="shared" si="4"/>
        <v>72.00000000000273</v>
      </c>
      <c r="L15" s="30">
        <v>225.91</v>
      </c>
      <c r="M15" s="12">
        <f t="shared" si="5"/>
        <v>0</v>
      </c>
      <c r="N15" s="30">
        <v>440.97</v>
      </c>
      <c r="O15" s="12">
        <f t="shared" si="6"/>
        <v>0</v>
      </c>
      <c r="P15" s="30">
        <v>131.62</v>
      </c>
      <c r="Q15" s="12">
        <f t="shared" si="7"/>
        <v>0</v>
      </c>
      <c r="R15" s="58">
        <f t="shared" si="8"/>
        <v>180.99999999992633</v>
      </c>
      <c r="S15" s="47">
        <v>477.228</v>
      </c>
      <c r="T15" s="12">
        <f t="shared" si="9"/>
        <v>72.00000000000273</v>
      </c>
      <c r="U15" s="31">
        <v>900.12</v>
      </c>
      <c r="V15" s="12">
        <f t="shared" si="10"/>
        <v>89.99999999991815</v>
      </c>
      <c r="W15" s="30">
        <v>57.074</v>
      </c>
      <c r="X15" s="12">
        <f t="shared" si="11"/>
        <v>15.999999999991132</v>
      </c>
      <c r="Y15" s="47">
        <v>2012.338</v>
      </c>
      <c r="Z15" s="12">
        <f t="shared" si="12"/>
        <v>186.00000000014916</v>
      </c>
      <c r="AA15" s="34">
        <v>132.852</v>
      </c>
      <c r="AB15" s="12">
        <f t="shared" si="23"/>
        <v>7.999999999981355</v>
      </c>
      <c r="AC15" s="47">
        <v>1103.863</v>
      </c>
      <c r="AD15" s="12">
        <f t="shared" si="13"/>
        <v>99.00000000038744</v>
      </c>
      <c r="AE15" s="47">
        <v>310.36</v>
      </c>
      <c r="AF15" s="12">
        <f t="shared" si="20"/>
        <v>0</v>
      </c>
      <c r="AG15" s="30">
        <v>107.43</v>
      </c>
      <c r="AH15" s="12">
        <f t="shared" si="21"/>
        <v>60.000000000030695</v>
      </c>
      <c r="AI15" s="30">
        <v>53.39</v>
      </c>
      <c r="AJ15" s="12">
        <f t="shared" si="22"/>
        <v>59.99999999998806</v>
      </c>
      <c r="AK15" s="58">
        <f t="shared" si="14"/>
        <v>471.00000000042996</v>
      </c>
      <c r="AL15" s="11"/>
      <c r="AM15" s="12">
        <f t="shared" si="15"/>
        <v>0</v>
      </c>
      <c r="AN15" s="11"/>
      <c r="AO15" s="12">
        <f t="shared" si="16"/>
        <v>0</v>
      </c>
      <c r="AP15" s="11"/>
      <c r="AQ15" s="12">
        <f t="shared" si="17"/>
        <v>0</v>
      </c>
      <c r="AR15" s="11"/>
      <c r="AS15" s="12">
        <f t="shared" si="18"/>
        <v>0</v>
      </c>
      <c r="AT15" s="12"/>
      <c r="AU15" s="10">
        <f t="shared" si="19"/>
        <v>712.000000000387</v>
      </c>
    </row>
    <row r="16" spans="1:47" ht="14.25" thickBot="1" thickTop="1">
      <c r="A16" s="5" t="s">
        <v>13</v>
      </c>
      <c r="B16" s="47">
        <v>382.53</v>
      </c>
      <c r="C16" s="12">
        <f t="shared" si="0"/>
        <v>125.99999999991951</v>
      </c>
      <c r="D16" s="47">
        <v>428.355</v>
      </c>
      <c r="E16" s="12">
        <f t="shared" si="1"/>
        <v>64.00000000007822</v>
      </c>
      <c r="F16" s="47">
        <v>315.546</v>
      </c>
      <c r="G16" s="12">
        <f t="shared" si="2"/>
        <v>23.999999999944066</v>
      </c>
      <c r="H16" s="30">
        <v>975.28</v>
      </c>
      <c r="I16" s="12">
        <f t="shared" si="3"/>
        <v>0</v>
      </c>
      <c r="J16" s="30">
        <v>477.253</v>
      </c>
      <c r="K16" s="12">
        <f t="shared" si="4"/>
        <v>149.99999999986358</v>
      </c>
      <c r="L16" s="30">
        <v>225.91</v>
      </c>
      <c r="M16" s="12">
        <f t="shared" si="5"/>
        <v>0</v>
      </c>
      <c r="N16" s="30">
        <v>440.98</v>
      </c>
      <c r="O16" s="12">
        <f t="shared" si="6"/>
        <v>59.99999999994543</v>
      </c>
      <c r="P16" s="30">
        <v>131.62</v>
      </c>
      <c r="Q16" s="12">
        <f t="shared" si="7"/>
        <v>0</v>
      </c>
      <c r="R16" s="58">
        <f t="shared" si="8"/>
        <v>423.9999999997508</v>
      </c>
      <c r="S16" s="47">
        <v>477.2583</v>
      </c>
      <c r="T16" s="12">
        <f t="shared" si="9"/>
        <v>181.80000000006658</v>
      </c>
      <c r="U16" s="31">
        <v>900.17</v>
      </c>
      <c r="V16" s="12">
        <f t="shared" si="10"/>
        <v>149.99999999986358</v>
      </c>
      <c r="W16" s="30">
        <v>57.086</v>
      </c>
      <c r="X16" s="12">
        <f t="shared" si="11"/>
        <v>48.00000000000182</v>
      </c>
      <c r="Y16" s="47">
        <v>2012.498</v>
      </c>
      <c r="Z16" s="12">
        <f t="shared" si="12"/>
        <v>320.0000000001637</v>
      </c>
      <c r="AA16" s="34">
        <v>132.858</v>
      </c>
      <c r="AB16" s="12">
        <f t="shared" si="23"/>
        <v>12.000000000000455</v>
      </c>
      <c r="AC16" s="47">
        <v>1103.92</v>
      </c>
      <c r="AD16" s="12">
        <f t="shared" si="13"/>
        <v>171.0000000000491</v>
      </c>
      <c r="AE16" s="47">
        <v>310.37</v>
      </c>
      <c r="AF16" s="12">
        <f t="shared" si="20"/>
        <v>59.99999999994543</v>
      </c>
      <c r="AG16" s="30">
        <v>107.45</v>
      </c>
      <c r="AH16" s="12">
        <f t="shared" si="21"/>
        <v>119.99999999997613</v>
      </c>
      <c r="AI16" s="30">
        <v>53.39</v>
      </c>
      <c r="AJ16" s="12">
        <f t="shared" si="22"/>
        <v>0</v>
      </c>
      <c r="AK16" s="58">
        <f t="shared" si="14"/>
        <v>882.8000000001452</v>
      </c>
      <c r="AL16" s="11"/>
      <c r="AM16" s="12">
        <f t="shared" si="15"/>
        <v>0</v>
      </c>
      <c r="AN16" s="11"/>
      <c r="AO16" s="12">
        <f t="shared" si="16"/>
        <v>0</v>
      </c>
      <c r="AP16" s="11"/>
      <c r="AQ16" s="12">
        <f t="shared" si="17"/>
        <v>0</v>
      </c>
      <c r="AR16" s="11"/>
      <c r="AS16" s="12">
        <f t="shared" si="18"/>
        <v>0</v>
      </c>
      <c r="AT16" s="9"/>
      <c r="AU16" s="10">
        <f t="shared" si="19"/>
        <v>1486.7999999998176</v>
      </c>
    </row>
    <row r="17" spans="1:47" ht="14.25" thickBot="1" thickTop="1">
      <c r="A17" s="5" t="s">
        <v>14</v>
      </c>
      <c r="B17" s="47">
        <v>382.576</v>
      </c>
      <c r="C17" s="12">
        <f t="shared" si="0"/>
        <v>138.00000000014734</v>
      </c>
      <c r="D17" s="47">
        <v>428.377</v>
      </c>
      <c r="E17" s="12">
        <f t="shared" si="1"/>
        <v>43.99999999998272</v>
      </c>
      <c r="F17" s="47">
        <v>315.552</v>
      </c>
      <c r="G17" s="12">
        <f t="shared" si="2"/>
        <v>18.000000000085947</v>
      </c>
      <c r="H17" s="30">
        <v>975.28</v>
      </c>
      <c r="I17" s="12">
        <f t="shared" si="3"/>
        <v>0</v>
      </c>
      <c r="J17" s="30">
        <v>477.28</v>
      </c>
      <c r="K17" s="12">
        <f t="shared" si="4"/>
        <v>161.99999999992087</v>
      </c>
      <c r="L17" s="30">
        <v>225.91</v>
      </c>
      <c r="M17" s="12">
        <f t="shared" si="5"/>
        <v>0</v>
      </c>
      <c r="N17" s="30">
        <v>440.98</v>
      </c>
      <c r="O17" s="12">
        <f t="shared" si="6"/>
        <v>0</v>
      </c>
      <c r="P17" s="30">
        <v>131.62</v>
      </c>
      <c r="Q17" s="12">
        <f t="shared" si="7"/>
        <v>0</v>
      </c>
      <c r="R17" s="58">
        <f t="shared" si="8"/>
        <v>362.0000000001369</v>
      </c>
      <c r="S17" s="47">
        <v>477.28</v>
      </c>
      <c r="T17" s="12">
        <f t="shared" si="9"/>
        <v>130.19999999971787</v>
      </c>
      <c r="U17" s="31">
        <v>900.26</v>
      </c>
      <c r="V17" s="12">
        <f t="shared" si="10"/>
        <v>270.0000000000955</v>
      </c>
      <c r="W17" s="30">
        <v>57.093</v>
      </c>
      <c r="X17" s="12">
        <f t="shared" si="11"/>
        <v>28.00000000002001</v>
      </c>
      <c r="Y17" s="47">
        <v>2012.628</v>
      </c>
      <c r="Z17" s="12">
        <f t="shared" si="12"/>
        <v>259.99999999976353</v>
      </c>
      <c r="AA17" s="34">
        <v>132.874</v>
      </c>
      <c r="AB17" s="12">
        <f t="shared" si="23"/>
        <v>31.999999999982265</v>
      </c>
      <c r="AC17" s="47">
        <v>1103.963</v>
      </c>
      <c r="AD17" s="12">
        <f t="shared" si="13"/>
        <v>128.99999999967804</v>
      </c>
      <c r="AE17" s="47">
        <v>310.37</v>
      </c>
      <c r="AF17" s="12">
        <f t="shared" si="20"/>
        <v>0</v>
      </c>
      <c r="AG17" s="30">
        <v>107.47</v>
      </c>
      <c r="AH17" s="12">
        <f t="shared" si="21"/>
        <v>119.99999999997613</v>
      </c>
      <c r="AI17" s="30">
        <v>53.4</v>
      </c>
      <c r="AJ17" s="12">
        <f t="shared" si="22"/>
        <v>59.99999999998806</v>
      </c>
      <c r="AK17" s="58">
        <f t="shared" si="14"/>
        <v>849.1999999992572</v>
      </c>
      <c r="AL17" s="11"/>
      <c r="AM17" s="12">
        <f t="shared" si="15"/>
        <v>0</v>
      </c>
      <c r="AN17" s="11"/>
      <c r="AO17" s="12">
        <f t="shared" si="16"/>
        <v>0</v>
      </c>
      <c r="AP17" s="11"/>
      <c r="AQ17" s="12">
        <f t="shared" si="17"/>
        <v>0</v>
      </c>
      <c r="AR17" s="11"/>
      <c r="AS17" s="12">
        <f t="shared" si="18"/>
        <v>0</v>
      </c>
      <c r="AT17" s="12"/>
      <c r="AU17" s="10">
        <f t="shared" si="19"/>
        <v>1331.1999999993702</v>
      </c>
    </row>
    <row r="18" spans="1:47" ht="14.25" thickBot="1" thickTop="1">
      <c r="A18" s="5" t="s">
        <v>15</v>
      </c>
      <c r="B18" s="47">
        <v>382.633</v>
      </c>
      <c r="C18" s="12">
        <f t="shared" si="0"/>
        <v>170.99999999987858</v>
      </c>
      <c r="D18" s="47">
        <v>428.404</v>
      </c>
      <c r="E18" s="12">
        <f t="shared" si="1"/>
        <v>53.999999999973625</v>
      </c>
      <c r="F18" s="47">
        <v>315.561</v>
      </c>
      <c r="G18" s="12">
        <f t="shared" si="2"/>
        <v>26.999999999873125</v>
      </c>
      <c r="H18" s="30">
        <v>975.28</v>
      </c>
      <c r="I18" s="12">
        <f t="shared" si="3"/>
        <v>0</v>
      </c>
      <c r="J18" s="30">
        <v>477.316</v>
      </c>
      <c r="K18" s="12">
        <f t="shared" si="4"/>
        <v>216.00000000000819</v>
      </c>
      <c r="L18" s="30">
        <v>225.91</v>
      </c>
      <c r="M18" s="12">
        <f t="shared" si="5"/>
        <v>0</v>
      </c>
      <c r="N18" s="30">
        <v>440.98</v>
      </c>
      <c r="O18" s="12">
        <f t="shared" si="6"/>
        <v>0</v>
      </c>
      <c r="P18" s="30">
        <v>131.62</v>
      </c>
      <c r="Q18" s="12">
        <f t="shared" si="7"/>
        <v>0</v>
      </c>
      <c r="R18" s="58">
        <f t="shared" si="8"/>
        <v>467.9999999997335</v>
      </c>
      <c r="S18" s="47">
        <v>477.316</v>
      </c>
      <c r="T18" s="12">
        <f t="shared" si="9"/>
        <v>216.00000000000819</v>
      </c>
      <c r="U18" s="31">
        <v>900.39</v>
      </c>
      <c r="V18" s="12">
        <f t="shared" si="10"/>
        <v>389.99999999998636</v>
      </c>
      <c r="W18" s="30">
        <v>57.101</v>
      </c>
      <c r="X18" s="12">
        <f t="shared" si="11"/>
        <v>31.999999999982265</v>
      </c>
      <c r="Y18" s="47">
        <v>2012.791</v>
      </c>
      <c r="Z18" s="12">
        <f t="shared" si="12"/>
        <v>326.0000000000218</v>
      </c>
      <c r="AA18" s="34">
        <v>132.904</v>
      </c>
      <c r="AB18" s="12">
        <f t="shared" si="23"/>
        <v>60.000000000002274</v>
      </c>
      <c r="AC18" s="47">
        <v>1104.016</v>
      </c>
      <c r="AD18" s="12">
        <f t="shared" si="13"/>
        <v>159.00000000033288</v>
      </c>
      <c r="AE18" s="47">
        <v>310.38</v>
      </c>
      <c r="AF18" s="12">
        <f t="shared" si="20"/>
        <v>59.99999999994543</v>
      </c>
      <c r="AG18" s="30">
        <v>107.49</v>
      </c>
      <c r="AH18" s="12">
        <f t="shared" si="21"/>
        <v>119.99999999997613</v>
      </c>
      <c r="AI18" s="30">
        <v>53.4</v>
      </c>
      <c r="AJ18" s="12">
        <f t="shared" si="22"/>
        <v>0</v>
      </c>
      <c r="AK18" s="58">
        <f t="shared" si="14"/>
        <v>1183.0000000003338</v>
      </c>
      <c r="AL18" s="11"/>
      <c r="AM18" s="12">
        <f t="shared" si="15"/>
        <v>0</v>
      </c>
      <c r="AN18" s="11"/>
      <c r="AO18" s="12">
        <f t="shared" si="16"/>
        <v>0</v>
      </c>
      <c r="AP18" s="11"/>
      <c r="AQ18" s="12">
        <f t="shared" si="17"/>
        <v>0</v>
      </c>
      <c r="AR18" s="11"/>
      <c r="AS18" s="12">
        <f t="shared" si="18"/>
        <v>0</v>
      </c>
      <c r="AT18" s="12"/>
      <c r="AU18" s="10">
        <f t="shared" si="19"/>
        <v>1830.9999999999889</v>
      </c>
    </row>
    <row r="19" spans="1:47" ht="14.25" thickBot="1" thickTop="1">
      <c r="A19" s="5" t="s">
        <v>16</v>
      </c>
      <c r="B19" s="47">
        <v>382.685</v>
      </c>
      <c r="C19" s="12">
        <f t="shared" si="0"/>
        <v>156.00000000006276</v>
      </c>
      <c r="D19" s="47">
        <v>428.43</v>
      </c>
      <c r="E19" s="12">
        <f t="shared" si="1"/>
        <v>52.00000000002092</v>
      </c>
      <c r="F19" s="47">
        <v>315.569</v>
      </c>
      <c r="G19" s="12">
        <f t="shared" si="2"/>
        <v>24.000000000114596</v>
      </c>
      <c r="H19" s="30">
        <v>975.28</v>
      </c>
      <c r="I19" s="12">
        <f t="shared" si="3"/>
        <v>0</v>
      </c>
      <c r="J19" s="30">
        <v>477.353</v>
      </c>
      <c r="K19" s="12">
        <f t="shared" si="4"/>
        <v>222.00000000020736</v>
      </c>
      <c r="L19" s="30">
        <v>225.91</v>
      </c>
      <c r="M19" s="12">
        <f t="shared" si="5"/>
        <v>0</v>
      </c>
      <c r="N19" s="30">
        <v>440.98</v>
      </c>
      <c r="O19" s="12">
        <f t="shared" si="6"/>
        <v>0</v>
      </c>
      <c r="P19" s="30">
        <v>131.62</v>
      </c>
      <c r="Q19" s="12">
        <f t="shared" si="7"/>
        <v>0</v>
      </c>
      <c r="R19" s="58">
        <f t="shared" si="8"/>
        <v>454.00000000040563</v>
      </c>
      <c r="S19" s="47">
        <v>477.353</v>
      </c>
      <c r="T19" s="12">
        <f t="shared" si="9"/>
        <v>222.00000000020736</v>
      </c>
      <c r="U19" s="31">
        <v>900.51</v>
      </c>
      <c r="V19" s="12">
        <f t="shared" si="10"/>
        <v>360.00000000001364</v>
      </c>
      <c r="W19" s="30">
        <v>57.109</v>
      </c>
      <c r="X19" s="12">
        <f t="shared" si="11"/>
        <v>32.00000000001069</v>
      </c>
      <c r="Y19" s="47">
        <v>2012.949</v>
      </c>
      <c r="Z19" s="12">
        <f t="shared" si="12"/>
        <v>316.0000000002583</v>
      </c>
      <c r="AA19" s="87">
        <v>132.932</v>
      </c>
      <c r="AB19" s="12">
        <f t="shared" si="23"/>
        <v>55.999999999983174</v>
      </c>
      <c r="AC19" s="47">
        <v>1104.067</v>
      </c>
      <c r="AD19" s="12">
        <f t="shared" si="13"/>
        <v>152.99999999979264</v>
      </c>
      <c r="AE19" s="47">
        <v>310.39</v>
      </c>
      <c r="AF19" s="12">
        <f t="shared" si="20"/>
        <v>59.99999999994543</v>
      </c>
      <c r="AG19" s="30">
        <v>107.53</v>
      </c>
      <c r="AH19" s="12">
        <f t="shared" si="21"/>
        <v>240.00000000003752</v>
      </c>
      <c r="AI19" s="30">
        <v>53.41</v>
      </c>
      <c r="AJ19" s="12">
        <f t="shared" si="22"/>
        <v>59.99999999998806</v>
      </c>
      <c r="AK19" s="58">
        <f t="shared" si="14"/>
        <v>1139.0000000002658</v>
      </c>
      <c r="AL19" s="11"/>
      <c r="AM19" s="12">
        <f t="shared" si="15"/>
        <v>0</v>
      </c>
      <c r="AN19" s="11"/>
      <c r="AO19" s="12">
        <f t="shared" si="16"/>
        <v>0</v>
      </c>
      <c r="AP19" s="11"/>
      <c r="AQ19" s="12">
        <f t="shared" si="17"/>
        <v>0</v>
      </c>
      <c r="AR19" s="11"/>
      <c r="AS19" s="12">
        <f t="shared" si="18"/>
        <v>0</v>
      </c>
      <c r="AT19" s="12"/>
      <c r="AU19" s="10">
        <f t="shared" si="19"/>
        <v>1893.0000000006544</v>
      </c>
    </row>
    <row r="20" spans="1:47" ht="14.25" thickBot="1" thickTop="1">
      <c r="A20" s="5" t="s">
        <v>17</v>
      </c>
      <c r="B20" s="47">
        <v>382.735</v>
      </c>
      <c r="C20" s="12">
        <f t="shared" si="0"/>
        <v>150.0000000000341</v>
      </c>
      <c r="D20" s="47">
        <v>428.453</v>
      </c>
      <c r="E20" s="12">
        <f t="shared" si="1"/>
        <v>45.999999999935426</v>
      </c>
      <c r="F20" s="47">
        <v>315.576</v>
      </c>
      <c r="G20" s="12">
        <f t="shared" si="2"/>
        <v>21.000000000015007</v>
      </c>
      <c r="H20" s="30">
        <v>975.28</v>
      </c>
      <c r="I20" s="12">
        <f t="shared" si="3"/>
        <v>0</v>
      </c>
      <c r="J20" s="30">
        <v>477.39</v>
      </c>
      <c r="K20" s="12">
        <f t="shared" si="4"/>
        <v>221.9999999998663</v>
      </c>
      <c r="L20" s="30">
        <v>225.91</v>
      </c>
      <c r="M20" s="12">
        <f t="shared" si="5"/>
        <v>0</v>
      </c>
      <c r="N20" s="30">
        <v>440.99</v>
      </c>
      <c r="O20" s="12">
        <f t="shared" si="6"/>
        <v>59.99999999994543</v>
      </c>
      <c r="P20" s="30">
        <v>131.62</v>
      </c>
      <c r="Q20" s="12">
        <f t="shared" si="7"/>
        <v>0</v>
      </c>
      <c r="R20" s="58">
        <f t="shared" si="8"/>
        <v>498.9999999997963</v>
      </c>
      <c r="S20" s="47">
        <v>477.39</v>
      </c>
      <c r="T20" s="12">
        <f t="shared" si="9"/>
        <v>221.9999999998663</v>
      </c>
      <c r="U20" s="31">
        <v>900.62</v>
      </c>
      <c r="V20" s="12">
        <f t="shared" si="10"/>
        <v>330.0000000000409</v>
      </c>
      <c r="W20" s="30">
        <v>57.117</v>
      </c>
      <c r="X20" s="12">
        <f t="shared" si="11"/>
        <v>31.999999999982265</v>
      </c>
      <c r="Y20" s="47">
        <v>2013.112</v>
      </c>
      <c r="Z20" s="12">
        <f t="shared" si="12"/>
        <v>326.0000000000218</v>
      </c>
      <c r="AA20" s="31">
        <v>132.956</v>
      </c>
      <c r="AB20" s="12">
        <f t="shared" si="23"/>
        <v>48.00000000000182</v>
      </c>
      <c r="AC20" s="47">
        <v>1104.118</v>
      </c>
      <c r="AD20" s="12">
        <f t="shared" si="13"/>
        <v>152.99999999979264</v>
      </c>
      <c r="AE20" s="47">
        <v>310.4</v>
      </c>
      <c r="AF20" s="12">
        <f t="shared" si="20"/>
        <v>59.99999999994543</v>
      </c>
      <c r="AG20" s="30">
        <v>107.56</v>
      </c>
      <c r="AH20" s="12">
        <f t="shared" si="21"/>
        <v>180.00000000000682</v>
      </c>
      <c r="AI20" s="30">
        <v>53.41</v>
      </c>
      <c r="AJ20" s="12">
        <f t="shared" si="22"/>
        <v>0</v>
      </c>
      <c r="AK20" s="58">
        <f t="shared" si="14"/>
        <v>1110.9999999997058</v>
      </c>
      <c r="AL20" s="11"/>
      <c r="AM20" s="12">
        <f t="shared" si="15"/>
        <v>0</v>
      </c>
      <c r="AN20" s="11"/>
      <c r="AO20" s="12">
        <f t="shared" si="16"/>
        <v>0</v>
      </c>
      <c r="AP20" s="11"/>
      <c r="AQ20" s="12">
        <f t="shared" si="17"/>
        <v>0</v>
      </c>
      <c r="AR20" s="11"/>
      <c r="AS20" s="12">
        <f t="shared" si="18"/>
        <v>0</v>
      </c>
      <c r="AT20" s="12"/>
      <c r="AU20" s="10">
        <f t="shared" si="19"/>
        <v>1849.9999999994543</v>
      </c>
    </row>
    <row r="21" spans="1:47" ht="14.25" thickBot="1" thickTop="1">
      <c r="A21" s="5" t="s">
        <v>18</v>
      </c>
      <c r="B21" s="47">
        <v>382.787</v>
      </c>
      <c r="C21" s="12">
        <f t="shared" si="0"/>
        <v>155.99999999989222</v>
      </c>
      <c r="D21" s="47">
        <v>428.477</v>
      </c>
      <c r="E21" s="12">
        <f t="shared" si="1"/>
        <v>48.00000000000182</v>
      </c>
      <c r="F21" s="47">
        <v>315.584</v>
      </c>
      <c r="G21" s="12">
        <f t="shared" si="2"/>
        <v>23.999999999944066</v>
      </c>
      <c r="H21" s="30">
        <v>975.28</v>
      </c>
      <c r="I21" s="12">
        <f t="shared" si="3"/>
        <v>0</v>
      </c>
      <c r="J21" s="30">
        <v>477.425</v>
      </c>
      <c r="K21" s="12">
        <f t="shared" si="4"/>
        <v>210.00000000015007</v>
      </c>
      <c r="L21" s="30">
        <v>225.91</v>
      </c>
      <c r="M21" s="12">
        <f t="shared" si="5"/>
        <v>0</v>
      </c>
      <c r="N21" s="30">
        <v>440.99</v>
      </c>
      <c r="O21" s="12">
        <f t="shared" si="6"/>
        <v>0</v>
      </c>
      <c r="P21" s="30">
        <v>131.62</v>
      </c>
      <c r="Q21" s="12">
        <f t="shared" si="7"/>
        <v>0</v>
      </c>
      <c r="R21" s="58">
        <f t="shared" si="8"/>
        <v>437.9999999999882</v>
      </c>
      <c r="S21" s="47">
        <v>477.425</v>
      </c>
      <c r="T21" s="12">
        <f t="shared" si="9"/>
        <v>210.00000000015007</v>
      </c>
      <c r="U21" s="31">
        <v>900.71</v>
      </c>
      <c r="V21" s="12">
        <f t="shared" si="10"/>
        <v>270.0000000000955</v>
      </c>
      <c r="W21" s="30">
        <v>57.125</v>
      </c>
      <c r="X21" s="12">
        <f t="shared" si="11"/>
        <v>32.00000000001069</v>
      </c>
      <c r="Y21" s="47">
        <v>2013.275</v>
      </c>
      <c r="Z21" s="12">
        <f t="shared" si="12"/>
        <v>326.0000000000218</v>
      </c>
      <c r="AA21" s="34">
        <v>132.969</v>
      </c>
      <c r="AB21" s="12">
        <f t="shared" si="23"/>
        <v>26.00000000001046</v>
      </c>
      <c r="AC21" s="47">
        <v>1104.168</v>
      </c>
      <c r="AD21" s="12">
        <f t="shared" si="13"/>
        <v>149.99999999986358</v>
      </c>
      <c r="AE21" s="47">
        <v>310.4</v>
      </c>
      <c r="AF21" s="12">
        <f t="shared" si="20"/>
        <v>0</v>
      </c>
      <c r="AG21" s="30">
        <v>107.59</v>
      </c>
      <c r="AH21" s="12">
        <f t="shared" si="21"/>
        <v>180.00000000000682</v>
      </c>
      <c r="AI21" s="30">
        <v>53.42</v>
      </c>
      <c r="AJ21" s="12">
        <f t="shared" si="22"/>
        <v>60.000000000030695</v>
      </c>
      <c r="AK21" s="58">
        <f t="shared" si="14"/>
        <v>1014.0000000001521</v>
      </c>
      <c r="AL21" s="11"/>
      <c r="AM21" s="12">
        <f t="shared" si="15"/>
        <v>0</v>
      </c>
      <c r="AN21" s="11"/>
      <c r="AO21" s="12">
        <f t="shared" si="16"/>
        <v>0</v>
      </c>
      <c r="AP21" s="11"/>
      <c r="AQ21" s="12">
        <f t="shared" si="17"/>
        <v>0</v>
      </c>
      <c r="AR21" s="11"/>
      <c r="AS21" s="12">
        <f t="shared" si="18"/>
        <v>0</v>
      </c>
      <c r="AT21" s="12"/>
      <c r="AU21" s="10">
        <f t="shared" si="19"/>
        <v>1632.000000000147</v>
      </c>
    </row>
    <row r="22" spans="1:47" ht="14.25" thickBot="1" thickTop="1">
      <c r="A22" s="5" t="s">
        <v>19</v>
      </c>
      <c r="B22" s="47">
        <v>382.837</v>
      </c>
      <c r="C22" s="12">
        <f t="shared" si="0"/>
        <v>150.0000000000341</v>
      </c>
      <c r="D22" s="47">
        <v>428.5</v>
      </c>
      <c r="E22" s="12">
        <f t="shared" si="1"/>
        <v>46.00000000004911</v>
      </c>
      <c r="F22" s="47">
        <v>315.592</v>
      </c>
      <c r="G22" s="12">
        <f t="shared" si="2"/>
        <v>23.999999999944066</v>
      </c>
      <c r="H22" s="30">
        <v>975.28</v>
      </c>
      <c r="I22" s="12">
        <f t="shared" si="3"/>
        <v>0</v>
      </c>
      <c r="J22" s="30">
        <v>477.465</v>
      </c>
      <c r="K22" s="12">
        <f t="shared" si="4"/>
        <v>239.99999999978172</v>
      </c>
      <c r="L22" s="30">
        <v>225.91</v>
      </c>
      <c r="M22" s="12">
        <f t="shared" si="5"/>
        <v>0</v>
      </c>
      <c r="N22" s="30">
        <v>440.99</v>
      </c>
      <c r="O22" s="12">
        <f t="shared" si="6"/>
        <v>0</v>
      </c>
      <c r="P22" s="30">
        <v>131.62</v>
      </c>
      <c r="Q22" s="12">
        <f t="shared" si="7"/>
        <v>0</v>
      </c>
      <c r="R22" s="58">
        <f t="shared" si="8"/>
        <v>459.999999999809</v>
      </c>
      <c r="S22" s="47">
        <v>477.465</v>
      </c>
      <c r="T22" s="12">
        <f t="shared" si="9"/>
        <v>239.99999999978172</v>
      </c>
      <c r="U22" s="31">
        <v>900.82</v>
      </c>
      <c r="V22" s="12">
        <f t="shared" si="10"/>
        <v>330.0000000000409</v>
      </c>
      <c r="W22" s="30">
        <v>57.133</v>
      </c>
      <c r="X22" s="12">
        <f t="shared" si="11"/>
        <v>32.00000000001069</v>
      </c>
      <c r="Y22" s="47">
        <v>2013.44</v>
      </c>
      <c r="Z22" s="12">
        <f t="shared" si="12"/>
        <v>329.99999999992724</v>
      </c>
      <c r="AA22" s="34">
        <v>132.981</v>
      </c>
      <c r="AB22" s="12">
        <f t="shared" si="23"/>
        <v>24.00000000000091</v>
      </c>
      <c r="AC22" s="47">
        <v>1104.221</v>
      </c>
      <c r="AD22" s="12">
        <f t="shared" si="13"/>
        <v>159.00000000033288</v>
      </c>
      <c r="AE22" s="47">
        <v>310.41</v>
      </c>
      <c r="AF22" s="12">
        <f t="shared" si="20"/>
        <v>60.00000000028649</v>
      </c>
      <c r="AG22" s="30">
        <v>107.62</v>
      </c>
      <c r="AH22" s="12">
        <f t="shared" si="21"/>
        <v>180.00000000000682</v>
      </c>
      <c r="AI22" s="30">
        <v>53.42</v>
      </c>
      <c r="AJ22" s="12">
        <f t="shared" si="22"/>
        <v>0</v>
      </c>
      <c r="AK22" s="58">
        <f t="shared" si="14"/>
        <v>1115.0000000000944</v>
      </c>
      <c r="AL22" s="11"/>
      <c r="AM22" s="12">
        <f t="shared" si="15"/>
        <v>0</v>
      </c>
      <c r="AN22" s="11"/>
      <c r="AO22" s="12">
        <f t="shared" si="16"/>
        <v>0</v>
      </c>
      <c r="AP22" s="11"/>
      <c r="AQ22" s="12">
        <f t="shared" si="17"/>
        <v>0</v>
      </c>
      <c r="AR22" s="11"/>
      <c r="AS22" s="12">
        <f t="shared" si="18"/>
        <v>0</v>
      </c>
      <c r="AT22" s="12"/>
      <c r="AU22" s="10">
        <f t="shared" si="19"/>
        <v>1815.0000000001967</v>
      </c>
    </row>
    <row r="23" spans="1:47" ht="14.25" thickBot="1" thickTop="1">
      <c r="A23" s="5" t="s">
        <v>20</v>
      </c>
      <c r="B23" s="47">
        <v>382.883</v>
      </c>
      <c r="C23" s="12">
        <f t="shared" si="0"/>
        <v>137.9999999999768</v>
      </c>
      <c r="D23" s="47">
        <v>428.526</v>
      </c>
      <c r="E23" s="12">
        <f t="shared" si="1"/>
        <v>52.00000000002092</v>
      </c>
      <c r="F23" s="47">
        <v>315.6</v>
      </c>
      <c r="G23" s="12">
        <f t="shared" si="2"/>
        <v>24.000000000114596</v>
      </c>
      <c r="H23" s="30">
        <v>975.28</v>
      </c>
      <c r="I23" s="12">
        <f t="shared" si="3"/>
        <v>0</v>
      </c>
      <c r="J23" s="30">
        <v>477.498</v>
      </c>
      <c r="K23" s="12">
        <f t="shared" si="4"/>
        <v>198.00000000009277</v>
      </c>
      <c r="L23" s="30">
        <v>225.91</v>
      </c>
      <c r="M23" s="12">
        <f t="shared" si="5"/>
        <v>0</v>
      </c>
      <c r="N23" s="30">
        <v>441</v>
      </c>
      <c r="O23" s="12">
        <f t="shared" si="6"/>
        <v>59.99999999994543</v>
      </c>
      <c r="P23" s="30">
        <v>131.62</v>
      </c>
      <c r="Q23" s="12">
        <f t="shared" si="7"/>
        <v>0</v>
      </c>
      <c r="R23" s="58">
        <f t="shared" si="8"/>
        <v>472.0000000001505</v>
      </c>
      <c r="S23" s="47">
        <v>477.498</v>
      </c>
      <c r="T23" s="12">
        <f t="shared" si="9"/>
        <v>198.00000000009277</v>
      </c>
      <c r="U23" s="31">
        <v>900.94</v>
      </c>
      <c r="V23" s="12">
        <f t="shared" si="10"/>
        <v>360.00000000001364</v>
      </c>
      <c r="W23" s="30">
        <v>57.141</v>
      </c>
      <c r="X23" s="12">
        <f t="shared" si="11"/>
        <v>31.999999999982265</v>
      </c>
      <c r="Y23" s="47">
        <v>2013.598</v>
      </c>
      <c r="Z23" s="12">
        <f t="shared" si="12"/>
        <v>315.99999999980355</v>
      </c>
      <c r="AA23" s="34">
        <v>132.99</v>
      </c>
      <c r="AB23" s="12">
        <f t="shared" si="23"/>
        <v>18.000000000029104</v>
      </c>
      <c r="AC23" s="47">
        <v>1104.273</v>
      </c>
      <c r="AD23" s="12">
        <f t="shared" si="13"/>
        <v>155.9999999997217</v>
      </c>
      <c r="AE23" s="47">
        <v>310.42</v>
      </c>
      <c r="AF23" s="12">
        <f t="shared" si="20"/>
        <v>59.99999999994543</v>
      </c>
      <c r="AG23" s="30">
        <v>107.65</v>
      </c>
      <c r="AH23" s="12">
        <f t="shared" si="21"/>
        <v>180.00000000000682</v>
      </c>
      <c r="AI23" s="30">
        <v>53.43</v>
      </c>
      <c r="AJ23" s="12">
        <f t="shared" si="22"/>
        <v>59.99999999998806</v>
      </c>
      <c r="AK23" s="58">
        <f t="shared" si="14"/>
        <v>1079.999999999643</v>
      </c>
      <c r="AL23" s="11"/>
      <c r="AM23" s="12">
        <f t="shared" si="15"/>
        <v>0</v>
      </c>
      <c r="AN23" s="11"/>
      <c r="AO23" s="12">
        <f t="shared" si="16"/>
        <v>0</v>
      </c>
      <c r="AP23" s="11"/>
      <c r="AQ23" s="12">
        <f t="shared" si="17"/>
        <v>0</v>
      </c>
      <c r="AR23" s="11"/>
      <c r="AS23" s="12">
        <f t="shared" si="18"/>
        <v>0</v>
      </c>
      <c r="AT23" s="12"/>
      <c r="AU23" s="10">
        <f t="shared" si="19"/>
        <v>1791.9999999997458</v>
      </c>
    </row>
    <row r="24" spans="1:47" ht="14.25" thickBot="1" thickTop="1">
      <c r="A24" s="5" t="s">
        <v>21</v>
      </c>
      <c r="B24" s="47">
        <v>382.927</v>
      </c>
      <c r="C24" s="12">
        <f t="shared" si="0"/>
        <v>132.0000000001187</v>
      </c>
      <c r="D24" s="47">
        <v>428.549</v>
      </c>
      <c r="E24" s="12">
        <f t="shared" si="1"/>
        <v>45.999999999935426</v>
      </c>
      <c r="F24" s="47">
        <v>315.607</v>
      </c>
      <c r="G24" s="12">
        <f t="shared" si="2"/>
        <v>21.000000000015007</v>
      </c>
      <c r="H24" s="30">
        <v>975.28</v>
      </c>
      <c r="I24" s="12">
        <f t="shared" si="3"/>
        <v>0</v>
      </c>
      <c r="J24" s="30">
        <v>477.531</v>
      </c>
      <c r="K24" s="12">
        <f t="shared" si="4"/>
        <v>198.00000000009277</v>
      </c>
      <c r="L24" s="30">
        <v>225.91</v>
      </c>
      <c r="M24" s="12">
        <f t="shared" si="5"/>
        <v>0</v>
      </c>
      <c r="N24" s="30">
        <v>441</v>
      </c>
      <c r="O24" s="12">
        <f t="shared" si="6"/>
        <v>0</v>
      </c>
      <c r="P24" s="30">
        <v>131.62</v>
      </c>
      <c r="Q24" s="12">
        <f t="shared" si="7"/>
        <v>0</v>
      </c>
      <c r="R24" s="58">
        <f t="shared" si="8"/>
        <v>397.0000000001619</v>
      </c>
      <c r="S24" s="47">
        <v>477.531</v>
      </c>
      <c r="T24" s="12">
        <f t="shared" si="9"/>
        <v>198.00000000009277</v>
      </c>
      <c r="U24" s="31">
        <v>901.06</v>
      </c>
      <c r="V24" s="12">
        <f t="shared" si="10"/>
        <v>359.9999999996726</v>
      </c>
      <c r="W24" s="30">
        <v>57.15</v>
      </c>
      <c r="X24" s="12">
        <f t="shared" si="11"/>
        <v>36.000000000001364</v>
      </c>
      <c r="Y24" s="47">
        <v>2013.759</v>
      </c>
      <c r="Z24" s="12">
        <f t="shared" si="12"/>
        <v>322.0000000001164</v>
      </c>
      <c r="AA24" s="34">
        <v>132.999</v>
      </c>
      <c r="AB24" s="12">
        <f t="shared" si="23"/>
        <v>17.99999999997226</v>
      </c>
      <c r="AC24" s="47">
        <v>1104.323</v>
      </c>
      <c r="AD24" s="12">
        <f t="shared" si="13"/>
        <v>150.0000000005457</v>
      </c>
      <c r="AE24" s="47">
        <v>310.43</v>
      </c>
      <c r="AF24" s="12">
        <f t="shared" si="20"/>
        <v>59.99999999994543</v>
      </c>
      <c r="AG24" s="30">
        <v>107.68</v>
      </c>
      <c r="AH24" s="12">
        <f t="shared" si="21"/>
        <v>180.00000000000682</v>
      </c>
      <c r="AI24" s="30">
        <v>53.43</v>
      </c>
      <c r="AJ24" s="12">
        <f t="shared" si="22"/>
        <v>0</v>
      </c>
      <c r="AK24" s="58">
        <f t="shared" si="14"/>
        <v>1084.000000000401</v>
      </c>
      <c r="AL24" s="11"/>
      <c r="AM24" s="12">
        <f t="shared" si="15"/>
        <v>0</v>
      </c>
      <c r="AN24" s="11"/>
      <c r="AO24" s="12">
        <f t="shared" si="16"/>
        <v>0</v>
      </c>
      <c r="AP24" s="11"/>
      <c r="AQ24" s="12">
        <f t="shared" si="17"/>
        <v>0</v>
      </c>
      <c r="AR24" s="11"/>
      <c r="AS24" s="12">
        <f t="shared" si="18"/>
        <v>0</v>
      </c>
      <c r="AT24" s="12"/>
      <c r="AU24" s="10">
        <f t="shared" si="19"/>
        <v>1721.0000000005152</v>
      </c>
    </row>
    <row r="25" spans="1:47" ht="14.25" thickBot="1" thickTop="1">
      <c r="A25" s="5" t="s">
        <v>22</v>
      </c>
      <c r="B25" s="47">
        <v>382.973</v>
      </c>
      <c r="C25" s="12">
        <f t="shared" si="0"/>
        <v>137.9999999999768</v>
      </c>
      <c r="D25" s="47">
        <v>428.554</v>
      </c>
      <c r="E25" s="12">
        <f t="shared" si="1"/>
        <v>9.999999999990905</v>
      </c>
      <c r="F25" s="47">
        <v>315.615</v>
      </c>
      <c r="G25" s="12">
        <f t="shared" si="2"/>
        <v>23.999999999944066</v>
      </c>
      <c r="H25" s="30">
        <v>975.28</v>
      </c>
      <c r="I25" s="12">
        <f t="shared" si="3"/>
        <v>0</v>
      </c>
      <c r="J25" s="30">
        <v>477.563</v>
      </c>
      <c r="K25" s="12">
        <f t="shared" si="4"/>
        <v>191.9999999998936</v>
      </c>
      <c r="L25" s="30">
        <v>225.91</v>
      </c>
      <c r="M25" s="12">
        <f t="shared" si="5"/>
        <v>0</v>
      </c>
      <c r="N25" s="30">
        <v>441</v>
      </c>
      <c r="O25" s="12">
        <f t="shared" si="6"/>
        <v>0</v>
      </c>
      <c r="P25" s="30">
        <v>131.62</v>
      </c>
      <c r="Q25" s="12">
        <f t="shared" si="7"/>
        <v>0</v>
      </c>
      <c r="R25" s="58">
        <f t="shared" si="8"/>
        <v>363.99999999980537</v>
      </c>
      <c r="S25" s="47">
        <v>477.563</v>
      </c>
      <c r="T25" s="12">
        <f t="shared" si="9"/>
        <v>191.9999999998936</v>
      </c>
      <c r="U25" s="31">
        <v>901.17</v>
      </c>
      <c r="V25" s="12">
        <f t="shared" si="10"/>
        <v>330.0000000000409</v>
      </c>
      <c r="W25" s="30">
        <v>57.174</v>
      </c>
      <c r="X25" s="12">
        <f t="shared" si="11"/>
        <v>96.00000000000364</v>
      </c>
      <c r="Y25" s="47">
        <v>2013.919</v>
      </c>
      <c r="Z25" s="12">
        <f t="shared" si="12"/>
        <v>320.0000000001637</v>
      </c>
      <c r="AA25" s="34">
        <v>133.008</v>
      </c>
      <c r="AB25" s="12">
        <f t="shared" si="23"/>
        <v>18.000000000029104</v>
      </c>
      <c r="AC25" s="47">
        <v>1104.374</v>
      </c>
      <c r="AD25" s="12">
        <f t="shared" si="13"/>
        <v>152.99999999979264</v>
      </c>
      <c r="AE25" s="47">
        <v>310.43</v>
      </c>
      <c r="AF25" s="12">
        <f t="shared" si="20"/>
        <v>0</v>
      </c>
      <c r="AG25" s="30">
        <v>107.72</v>
      </c>
      <c r="AH25" s="12">
        <f t="shared" si="21"/>
        <v>239.99999999995225</v>
      </c>
      <c r="AI25" s="30">
        <v>53.44</v>
      </c>
      <c r="AJ25" s="12">
        <f t="shared" si="22"/>
        <v>59.99999999998806</v>
      </c>
      <c r="AK25" s="58">
        <f t="shared" si="14"/>
        <v>1108.9999999999236</v>
      </c>
      <c r="AL25" s="11"/>
      <c r="AM25" s="12">
        <f t="shared" si="15"/>
        <v>0</v>
      </c>
      <c r="AN25" s="11"/>
      <c r="AO25" s="12">
        <f t="shared" si="16"/>
        <v>0</v>
      </c>
      <c r="AP25" s="11"/>
      <c r="AQ25" s="12">
        <f t="shared" si="17"/>
        <v>0</v>
      </c>
      <c r="AR25" s="11"/>
      <c r="AS25" s="12">
        <f t="shared" si="18"/>
        <v>0</v>
      </c>
      <c r="AT25" s="12"/>
      <c r="AU25" s="10">
        <f t="shared" si="19"/>
        <v>1712.9999999996812</v>
      </c>
    </row>
    <row r="26" spans="1:47" ht="14.25" thickBot="1" thickTop="1">
      <c r="A26" s="5" t="s">
        <v>23</v>
      </c>
      <c r="B26" s="47">
        <v>383.021</v>
      </c>
      <c r="C26" s="12">
        <f t="shared" si="0"/>
        <v>144.00000000000546</v>
      </c>
      <c r="D26" s="47">
        <v>428.554</v>
      </c>
      <c r="E26" s="12">
        <f t="shared" si="1"/>
        <v>0</v>
      </c>
      <c r="F26" s="47">
        <v>315.623</v>
      </c>
      <c r="G26" s="12">
        <f t="shared" si="2"/>
        <v>23.999999999944066</v>
      </c>
      <c r="H26" s="30">
        <v>975.28</v>
      </c>
      <c r="I26" s="12">
        <f t="shared" si="3"/>
        <v>0</v>
      </c>
      <c r="J26" s="30">
        <v>477.594</v>
      </c>
      <c r="K26" s="12">
        <f t="shared" si="4"/>
        <v>186.00000000003547</v>
      </c>
      <c r="L26" s="30">
        <v>225.91</v>
      </c>
      <c r="M26" s="12">
        <f t="shared" si="5"/>
        <v>0</v>
      </c>
      <c r="N26" s="30">
        <v>441</v>
      </c>
      <c r="O26" s="12">
        <f t="shared" si="6"/>
        <v>0</v>
      </c>
      <c r="P26" s="30">
        <v>131.62</v>
      </c>
      <c r="Q26" s="12">
        <f t="shared" si="7"/>
        <v>0</v>
      </c>
      <c r="R26" s="58">
        <f t="shared" si="8"/>
        <v>353.999999999985</v>
      </c>
      <c r="S26" s="47">
        <v>477.594</v>
      </c>
      <c r="T26" s="12">
        <f t="shared" si="9"/>
        <v>186.00000000003547</v>
      </c>
      <c r="U26" s="31">
        <v>901.23</v>
      </c>
      <c r="V26" s="12">
        <f t="shared" si="10"/>
        <v>180.00000000017735</v>
      </c>
      <c r="W26" s="30">
        <v>57.202</v>
      </c>
      <c r="X26" s="12">
        <f t="shared" si="11"/>
        <v>111.99999999999477</v>
      </c>
      <c r="Y26" s="47">
        <v>2014.078</v>
      </c>
      <c r="Z26" s="12">
        <f t="shared" si="12"/>
        <v>317.99999999975626</v>
      </c>
      <c r="AA26" s="34">
        <v>133.018</v>
      </c>
      <c r="AB26" s="12">
        <f t="shared" si="23"/>
        <v>19.99999999998181</v>
      </c>
      <c r="AC26" s="47">
        <v>1104.424</v>
      </c>
      <c r="AD26" s="12">
        <f t="shared" si="13"/>
        <v>149.99999999986358</v>
      </c>
      <c r="AE26" s="47">
        <v>310.44</v>
      </c>
      <c r="AF26" s="12">
        <f t="shared" si="20"/>
        <v>59.99999999994543</v>
      </c>
      <c r="AG26" s="30">
        <v>107.75</v>
      </c>
      <c r="AH26" s="12">
        <f t="shared" si="21"/>
        <v>180.00000000000682</v>
      </c>
      <c r="AI26" s="30">
        <v>53.44</v>
      </c>
      <c r="AJ26" s="12">
        <f t="shared" si="22"/>
        <v>0</v>
      </c>
      <c r="AK26" s="58">
        <f t="shared" si="14"/>
        <v>965.9999999998092</v>
      </c>
      <c r="AL26" s="11"/>
      <c r="AM26" s="12">
        <f t="shared" si="15"/>
        <v>0</v>
      </c>
      <c r="AN26" s="11"/>
      <c r="AO26" s="12">
        <f t="shared" si="16"/>
        <v>0</v>
      </c>
      <c r="AP26" s="11"/>
      <c r="AQ26" s="12">
        <f t="shared" si="17"/>
        <v>0</v>
      </c>
      <c r="AR26" s="11"/>
      <c r="AS26" s="12">
        <f t="shared" si="18"/>
        <v>0</v>
      </c>
      <c r="AT26" s="12"/>
      <c r="AU26" s="10">
        <f t="shared" si="19"/>
        <v>1559.9999999997465</v>
      </c>
    </row>
    <row r="27" spans="1:47" ht="14.25" thickBot="1" thickTop="1">
      <c r="A27" s="5" t="s">
        <v>24</v>
      </c>
      <c r="B27" s="47">
        <v>383.068</v>
      </c>
      <c r="C27" s="12">
        <f t="shared" si="0"/>
        <v>140.99999999990587</v>
      </c>
      <c r="D27" s="47">
        <v>428.554</v>
      </c>
      <c r="E27" s="12">
        <f t="shared" si="1"/>
        <v>0</v>
      </c>
      <c r="F27" s="47">
        <v>315.631</v>
      </c>
      <c r="G27" s="12">
        <f t="shared" si="2"/>
        <v>23.999999999944066</v>
      </c>
      <c r="H27" s="30">
        <v>975.28</v>
      </c>
      <c r="I27" s="12">
        <f t="shared" si="3"/>
        <v>0</v>
      </c>
      <c r="J27" s="30">
        <v>477.621</v>
      </c>
      <c r="K27" s="12">
        <f t="shared" si="4"/>
        <v>161.99999999992087</v>
      </c>
      <c r="L27" s="30">
        <v>225.91</v>
      </c>
      <c r="M27" s="12">
        <f t="shared" si="5"/>
        <v>0</v>
      </c>
      <c r="N27" s="30">
        <v>441</v>
      </c>
      <c r="O27" s="12">
        <f t="shared" si="6"/>
        <v>0</v>
      </c>
      <c r="P27" s="30">
        <v>131.62</v>
      </c>
      <c r="Q27" s="12">
        <f t="shared" si="7"/>
        <v>0</v>
      </c>
      <c r="R27" s="58">
        <f t="shared" si="8"/>
        <v>326.9999999997708</v>
      </c>
      <c r="S27" s="47">
        <v>477.621</v>
      </c>
      <c r="T27" s="12">
        <f t="shared" si="9"/>
        <v>161.99999999992087</v>
      </c>
      <c r="U27" s="31">
        <v>901.28</v>
      </c>
      <c r="V27" s="12">
        <f t="shared" si="10"/>
        <v>149.99999999986358</v>
      </c>
      <c r="W27" s="30">
        <v>57.23</v>
      </c>
      <c r="X27" s="12">
        <f t="shared" si="11"/>
        <v>111.99999999999477</v>
      </c>
      <c r="Y27" s="47">
        <v>2014.236</v>
      </c>
      <c r="Z27" s="12">
        <f t="shared" si="12"/>
        <v>316.0000000002583</v>
      </c>
      <c r="AA27" s="34">
        <v>133.032</v>
      </c>
      <c r="AB27" s="12">
        <f t="shared" si="23"/>
        <v>28.00000000002001</v>
      </c>
      <c r="AC27" s="47">
        <v>1104.477</v>
      </c>
      <c r="AD27" s="12">
        <f t="shared" si="13"/>
        <v>159.00000000033288</v>
      </c>
      <c r="AE27" s="47">
        <v>310.45</v>
      </c>
      <c r="AF27" s="12">
        <f t="shared" si="20"/>
        <v>59.99999999994543</v>
      </c>
      <c r="AG27" s="30">
        <v>107.78</v>
      </c>
      <c r="AH27" s="12">
        <f t="shared" si="21"/>
        <v>180.00000000000682</v>
      </c>
      <c r="AI27" s="30">
        <v>53.45</v>
      </c>
      <c r="AJ27" s="12">
        <f t="shared" si="22"/>
        <v>60.000000000030695</v>
      </c>
      <c r="AK27" s="58">
        <f t="shared" si="14"/>
        <v>927.0000000003904</v>
      </c>
      <c r="AL27" s="11"/>
      <c r="AM27" s="12">
        <f t="shared" si="15"/>
        <v>0</v>
      </c>
      <c r="AN27" s="11"/>
      <c r="AO27" s="12">
        <f t="shared" si="16"/>
        <v>0</v>
      </c>
      <c r="AP27" s="11"/>
      <c r="AQ27" s="12">
        <f t="shared" si="17"/>
        <v>0</v>
      </c>
      <c r="AR27" s="11"/>
      <c r="AS27" s="12">
        <f t="shared" si="18"/>
        <v>0</v>
      </c>
      <c r="AT27" s="12"/>
      <c r="AU27" s="10">
        <f t="shared" si="19"/>
        <v>1494.0000000001135</v>
      </c>
    </row>
    <row r="28" spans="1:47" ht="14.25" thickBot="1" thickTop="1">
      <c r="A28" s="5" t="s">
        <v>25</v>
      </c>
      <c r="B28" s="47">
        <v>383.111</v>
      </c>
      <c r="C28" s="12">
        <f t="shared" si="0"/>
        <v>129.0000000000191</v>
      </c>
      <c r="D28" s="47">
        <v>428.554</v>
      </c>
      <c r="E28" s="12">
        <f t="shared" si="1"/>
        <v>0</v>
      </c>
      <c r="F28" s="47">
        <v>315.639</v>
      </c>
      <c r="G28" s="12">
        <f t="shared" si="2"/>
        <v>24.000000000114596</v>
      </c>
      <c r="H28" s="30">
        <v>975.28</v>
      </c>
      <c r="I28" s="12">
        <f t="shared" si="3"/>
        <v>0</v>
      </c>
      <c r="J28" s="30">
        <v>477.645</v>
      </c>
      <c r="K28" s="12">
        <f t="shared" si="4"/>
        <v>144.00000000000546</v>
      </c>
      <c r="L28" s="30">
        <v>225.91</v>
      </c>
      <c r="M28" s="12">
        <f t="shared" si="5"/>
        <v>0</v>
      </c>
      <c r="N28" s="30">
        <v>441</v>
      </c>
      <c r="O28" s="12">
        <f t="shared" si="6"/>
        <v>0</v>
      </c>
      <c r="P28" s="30">
        <v>131.62</v>
      </c>
      <c r="Q28" s="12">
        <f t="shared" si="7"/>
        <v>0</v>
      </c>
      <c r="R28" s="58">
        <f t="shared" si="8"/>
        <v>297.00000000013915</v>
      </c>
      <c r="S28" s="47">
        <v>477.645</v>
      </c>
      <c r="T28" s="12">
        <f t="shared" si="9"/>
        <v>144.00000000000546</v>
      </c>
      <c r="U28" s="31">
        <v>901.33</v>
      </c>
      <c r="V28" s="12">
        <f t="shared" si="10"/>
        <v>150.00000000020464</v>
      </c>
      <c r="W28" s="30">
        <v>57.255</v>
      </c>
      <c r="X28" s="12">
        <f t="shared" si="11"/>
        <v>100.00000000002274</v>
      </c>
      <c r="Y28" s="47">
        <v>2014.381</v>
      </c>
      <c r="Z28" s="12">
        <f t="shared" si="12"/>
        <v>289.9999999999636</v>
      </c>
      <c r="AA28" s="34">
        <v>133.044</v>
      </c>
      <c r="AB28" s="12">
        <f t="shared" si="23"/>
        <v>24.00000000000091</v>
      </c>
      <c r="AC28" s="47">
        <v>1104.527</v>
      </c>
      <c r="AD28" s="12">
        <f t="shared" si="13"/>
        <v>149.99999999986358</v>
      </c>
      <c r="AE28" s="47">
        <v>310.46</v>
      </c>
      <c r="AF28" s="12">
        <f t="shared" si="20"/>
        <v>59.99999999994543</v>
      </c>
      <c r="AG28" s="30">
        <v>107.81</v>
      </c>
      <c r="AH28" s="12">
        <f t="shared" si="21"/>
        <v>180.00000000000682</v>
      </c>
      <c r="AI28" s="30">
        <v>53.45</v>
      </c>
      <c r="AJ28" s="12">
        <f t="shared" si="22"/>
        <v>0</v>
      </c>
      <c r="AK28" s="58">
        <f t="shared" si="14"/>
        <v>858.0000000000609</v>
      </c>
      <c r="AL28" s="11"/>
      <c r="AM28" s="12">
        <f t="shared" si="15"/>
        <v>0</v>
      </c>
      <c r="AN28" s="11"/>
      <c r="AO28" s="12">
        <f t="shared" si="16"/>
        <v>0</v>
      </c>
      <c r="AP28" s="11"/>
      <c r="AQ28" s="12">
        <f t="shared" si="17"/>
        <v>0</v>
      </c>
      <c r="AR28" s="11"/>
      <c r="AS28" s="12">
        <f t="shared" si="18"/>
        <v>0</v>
      </c>
      <c r="AT28" s="12"/>
      <c r="AU28" s="10">
        <f t="shared" si="19"/>
        <v>1395.0000000001523</v>
      </c>
    </row>
    <row r="29" spans="1:47" ht="14.25" thickBot="1" thickTop="1">
      <c r="A29" s="5" t="s">
        <v>26</v>
      </c>
      <c r="B29" s="47">
        <v>383.157</v>
      </c>
      <c r="C29" s="12">
        <f t="shared" si="0"/>
        <v>137.9999999999768</v>
      </c>
      <c r="D29" s="47">
        <v>428.554</v>
      </c>
      <c r="E29" s="12">
        <f t="shared" si="1"/>
        <v>0</v>
      </c>
      <c r="F29" s="47">
        <v>315.647</v>
      </c>
      <c r="G29" s="12">
        <f t="shared" si="2"/>
        <v>23.999999999944066</v>
      </c>
      <c r="H29" s="30">
        <v>975.28</v>
      </c>
      <c r="I29" s="12">
        <f t="shared" si="3"/>
        <v>0</v>
      </c>
      <c r="J29" s="30">
        <v>477.668</v>
      </c>
      <c r="K29" s="12">
        <f t="shared" si="4"/>
        <v>138.00000000014734</v>
      </c>
      <c r="L29" s="30">
        <v>225.91</v>
      </c>
      <c r="M29" s="12">
        <f t="shared" si="5"/>
        <v>0</v>
      </c>
      <c r="N29" s="30">
        <v>441.01</v>
      </c>
      <c r="O29" s="12">
        <f t="shared" si="6"/>
        <v>59.99999999994543</v>
      </c>
      <c r="P29" s="30">
        <v>131.62</v>
      </c>
      <c r="Q29" s="12">
        <f t="shared" si="7"/>
        <v>0</v>
      </c>
      <c r="R29" s="58">
        <f t="shared" si="8"/>
        <v>360.00000000001364</v>
      </c>
      <c r="S29" s="47">
        <v>477.668</v>
      </c>
      <c r="T29" s="12">
        <f t="shared" si="9"/>
        <v>138.00000000014734</v>
      </c>
      <c r="U29" s="31">
        <v>901.38</v>
      </c>
      <c r="V29" s="12">
        <f t="shared" si="10"/>
        <v>149.99999999986358</v>
      </c>
      <c r="W29" s="30">
        <v>57.283</v>
      </c>
      <c r="X29" s="12">
        <f t="shared" si="11"/>
        <v>111.99999999999477</v>
      </c>
      <c r="Y29" s="47">
        <v>2014.544</v>
      </c>
      <c r="Z29" s="12">
        <f t="shared" si="12"/>
        <v>326.0000000000218</v>
      </c>
      <c r="AA29" s="34">
        <v>133.055</v>
      </c>
      <c r="AB29" s="12">
        <f t="shared" si="23"/>
        <v>21.99999999999136</v>
      </c>
      <c r="AC29" s="47">
        <v>1104.584</v>
      </c>
      <c r="AD29" s="12">
        <f t="shared" si="13"/>
        <v>171.0000000000491</v>
      </c>
      <c r="AE29" s="47">
        <v>310.46</v>
      </c>
      <c r="AF29" s="12">
        <f t="shared" si="20"/>
        <v>0</v>
      </c>
      <c r="AG29" s="30">
        <v>107.83</v>
      </c>
      <c r="AH29" s="12">
        <f t="shared" si="21"/>
        <v>119.99999999997613</v>
      </c>
      <c r="AI29" s="30">
        <v>53.46</v>
      </c>
      <c r="AJ29" s="12">
        <f t="shared" si="22"/>
        <v>59.99999999998806</v>
      </c>
      <c r="AK29" s="58">
        <f t="shared" si="14"/>
        <v>919.000000000068</v>
      </c>
      <c r="AL29" s="11"/>
      <c r="AM29" s="12">
        <f t="shared" si="15"/>
        <v>0</v>
      </c>
      <c r="AN29" s="11"/>
      <c r="AO29" s="12">
        <f t="shared" si="16"/>
        <v>0</v>
      </c>
      <c r="AP29" s="11"/>
      <c r="AQ29" s="12">
        <f t="shared" si="17"/>
        <v>0</v>
      </c>
      <c r="AR29" s="11"/>
      <c r="AS29" s="12">
        <f t="shared" si="18"/>
        <v>0</v>
      </c>
      <c r="AT29" s="12"/>
      <c r="AU29" s="10">
        <f t="shared" si="19"/>
        <v>1399.0000000000578</v>
      </c>
    </row>
    <row r="30" spans="1:47" ht="14.25" thickBot="1" thickTop="1">
      <c r="A30" s="5" t="s">
        <v>27</v>
      </c>
      <c r="B30" s="47">
        <v>383.202</v>
      </c>
      <c r="C30" s="12">
        <f t="shared" si="0"/>
        <v>135.00000000004775</v>
      </c>
      <c r="D30" s="47">
        <v>428.554</v>
      </c>
      <c r="E30" s="12">
        <f t="shared" si="1"/>
        <v>0</v>
      </c>
      <c r="F30" s="47">
        <v>315.657</v>
      </c>
      <c r="G30" s="12">
        <f t="shared" si="2"/>
        <v>29.999999999972715</v>
      </c>
      <c r="H30" s="30">
        <v>975.28</v>
      </c>
      <c r="I30" s="12">
        <f t="shared" si="3"/>
        <v>0</v>
      </c>
      <c r="J30" s="30">
        <v>477.69</v>
      </c>
      <c r="K30" s="12">
        <f t="shared" si="4"/>
        <v>131.99999999994816</v>
      </c>
      <c r="L30" s="30">
        <v>225.91</v>
      </c>
      <c r="M30" s="12">
        <f t="shared" si="5"/>
        <v>0</v>
      </c>
      <c r="N30" s="30">
        <v>441.01</v>
      </c>
      <c r="O30" s="12">
        <f t="shared" si="6"/>
        <v>0</v>
      </c>
      <c r="P30" s="30">
        <v>131.62</v>
      </c>
      <c r="Q30" s="12">
        <f t="shared" si="7"/>
        <v>0</v>
      </c>
      <c r="R30" s="58">
        <f t="shared" si="8"/>
        <v>296.9999999999686</v>
      </c>
      <c r="S30" s="47">
        <v>477.69</v>
      </c>
      <c r="T30" s="12">
        <f t="shared" si="9"/>
        <v>131.99999999994816</v>
      </c>
      <c r="U30" s="31">
        <v>901.43</v>
      </c>
      <c r="V30" s="12">
        <f t="shared" si="10"/>
        <v>149.99999999986358</v>
      </c>
      <c r="W30" s="30">
        <v>57.31</v>
      </c>
      <c r="X30" s="12">
        <f t="shared" si="11"/>
        <v>108.00000000000409</v>
      </c>
      <c r="Y30" s="47">
        <v>2014.707</v>
      </c>
      <c r="Z30" s="12">
        <f t="shared" si="12"/>
        <v>326.0000000000218</v>
      </c>
      <c r="AA30" s="34">
        <v>133.064</v>
      </c>
      <c r="AB30" s="12">
        <f t="shared" si="23"/>
        <v>17.99999999997226</v>
      </c>
      <c r="AC30" s="47">
        <v>1104.641</v>
      </c>
      <c r="AD30" s="12">
        <f t="shared" si="13"/>
        <v>171.0000000000491</v>
      </c>
      <c r="AE30" s="47">
        <v>310.47</v>
      </c>
      <c r="AF30" s="12">
        <f t="shared" si="20"/>
        <v>60.00000000028649</v>
      </c>
      <c r="AG30" s="30">
        <v>107.85</v>
      </c>
      <c r="AH30" s="12">
        <f t="shared" si="21"/>
        <v>119.99999999997613</v>
      </c>
      <c r="AI30" s="30">
        <v>53.46</v>
      </c>
      <c r="AJ30" s="12">
        <f t="shared" si="22"/>
        <v>0</v>
      </c>
      <c r="AK30" s="58">
        <f t="shared" si="14"/>
        <v>904.999999999859</v>
      </c>
      <c r="AL30" s="11"/>
      <c r="AM30" s="12">
        <f t="shared" si="15"/>
        <v>0</v>
      </c>
      <c r="AN30" s="11"/>
      <c r="AO30" s="12">
        <f t="shared" si="16"/>
        <v>0</v>
      </c>
      <c r="AP30" s="11"/>
      <c r="AQ30" s="12">
        <f t="shared" si="17"/>
        <v>0</v>
      </c>
      <c r="AR30" s="11"/>
      <c r="AS30" s="12">
        <f t="shared" si="18"/>
        <v>0</v>
      </c>
      <c r="AT30" s="12"/>
      <c r="AU30" s="10">
        <f t="shared" si="19"/>
        <v>1382.0000000000903</v>
      </c>
    </row>
    <row r="31" spans="1:47" ht="14.25" thickBot="1" thickTop="1">
      <c r="A31" s="5" t="s">
        <v>28</v>
      </c>
      <c r="B31" s="50">
        <v>383.25</v>
      </c>
      <c r="C31" s="29">
        <f>(B31-B30)*B$5</f>
        <v>144.00000000000546</v>
      </c>
      <c r="D31" s="50">
        <v>428.554</v>
      </c>
      <c r="E31" s="29">
        <f>(D31-D30)*D$5</f>
        <v>0</v>
      </c>
      <c r="F31" s="50">
        <v>315.667</v>
      </c>
      <c r="G31" s="29">
        <f>(F31-F30)*F$5</f>
        <v>29.999999999972715</v>
      </c>
      <c r="H31" s="30">
        <v>975.28</v>
      </c>
      <c r="I31" s="12">
        <f t="shared" si="3"/>
        <v>0</v>
      </c>
      <c r="J31" s="30">
        <v>477.713</v>
      </c>
      <c r="K31" s="12">
        <f t="shared" si="4"/>
        <v>138.00000000014734</v>
      </c>
      <c r="L31" s="30">
        <v>225.91</v>
      </c>
      <c r="M31" s="29">
        <f>(L31-L30)*L$5</f>
        <v>0</v>
      </c>
      <c r="N31" s="30">
        <v>441.02</v>
      </c>
      <c r="O31" s="29">
        <f>(N31-N30)*N$5</f>
        <v>59.99999999994543</v>
      </c>
      <c r="P31" s="30">
        <v>131.62</v>
      </c>
      <c r="Q31" s="29">
        <f>(P31-P30)*P$5</f>
        <v>0</v>
      </c>
      <c r="R31" s="58">
        <f t="shared" si="8"/>
        <v>372.00000000007094</v>
      </c>
      <c r="S31" s="47">
        <v>477.713</v>
      </c>
      <c r="T31" s="29">
        <f>(S31-S30)*S$5</f>
        <v>138.00000000014734</v>
      </c>
      <c r="U31" s="31">
        <v>901.49</v>
      </c>
      <c r="V31" s="29">
        <f>(U31-U30)*U$5</f>
        <v>180.00000000017735</v>
      </c>
      <c r="W31" s="30">
        <v>57.344</v>
      </c>
      <c r="X31" s="29">
        <f>(W31-W30)*W$5</f>
        <v>135.99999999999568</v>
      </c>
      <c r="Y31" s="50">
        <v>2014.895</v>
      </c>
      <c r="Z31" s="29">
        <f>(Y31-Y30)*Y$5</f>
        <v>375.999999999749</v>
      </c>
      <c r="AA31" s="37">
        <v>133.075</v>
      </c>
      <c r="AB31" s="29">
        <f>(AA31-AA30)*AA$5</f>
        <v>21.99999999999136</v>
      </c>
      <c r="AC31" s="50">
        <v>1104.706</v>
      </c>
      <c r="AD31" s="29">
        <f>(AC31-AC30)*AC$5</f>
        <v>194.9999999994816</v>
      </c>
      <c r="AE31" s="47">
        <v>310.47</v>
      </c>
      <c r="AF31" s="29">
        <f>(AE31-AE30)*AE$5</f>
        <v>0</v>
      </c>
      <c r="AG31" s="30">
        <v>107.87</v>
      </c>
      <c r="AH31" s="29">
        <f>(AG31-AG30)*AG$5</f>
        <v>120.00000000006139</v>
      </c>
      <c r="AI31" s="30">
        <v>53.47</v>
      </c>
      <c r="AJ31" s="29">
        <f>(AI31-AI30)*AI$5</f>
        <v>59.99999999998806</v>
      </c>
      <c r="AK31" s="58">
        <f t="shared" si="14"/>
        <v>1046.9999999995423</v>
      </c>
      <c r="AL31" s="28"/>
      <c r="AM31" s="29">
        <f>(AL31-AL30)*AL$5</f>
        <v>0</v>
      </c>
      <c r="AN31" s="28"/>
      <c r="AO31" s="29">
        <f>(AN31-AN30)*AN$5</f>
        <v>0</v>
      </c>
      <c r="AP31" s="28"/>
      <c r="AQ31" s="29">
        <f>(AP31-AP30)*AP$5</f>
        <v>0</v>
      </c>
      <c r="AR31" s="28"/>
      <c r="AS31" s="29">
        <f>(AR31-AR30)*AR$5</f>
        <v>0</v>
      </c>
      <c r="AT31" s="29"/>
      <c r="AU31" s="10">
        <f t="shared" si="19"/>
        <v>1538.9999999996746</v>
      </c>
    </row>
    <row r="32" spans="1:47" ht="14.25" thickBot="1" thickTop="1">
      <c r="A32" s="5" t="s">
        <v>40</v>
      </c>
      <c r="B32" s="52">
        <v>383.301</v>
      </c>
      <c r="C32" s="15">
        <f>(B32-B30)*B$5</f>
        <v>296.9999999999686</v>
      </c>
      <c r="D32" s="52">
        <v>428.554</v>
      </c>
      <c r="E32" s="15">
        <f>(D32-D30)*D$5</f>
        <v>0</v>
      </c>
      <c r="F32" s="52">
        <v>315.676</v>
      </c>
      <c r="G32" s="15">
        <f>(F32-F31)*F$5</f>
        <v>27.000000000043656</v>
      </c>
      <c r="H32" s="30">
        <v>975.28</v>
      </c>
      <c r="I32" s="15">
        <f>(H32-H30)*H$5</f>
        <v>0</v>
      </c>
      <c r="J32" s="30">
        <v>477.745</v>
      </c>
      <c r="K32" s="15">
        <f>(J32-J30)*J$5</f>
        <v>330.0000000000409</v>
      </c>
      <c r="L32" s="30">
        <v>225.91</v>
      </c>
      <c r="M32" s="15">
        <f>(L32-L30)*L$5</f>
        <v>0</v>
      </c>
      <c r="N32" s="30">
        <v>441.02</v>
      </c>
      <c r="O32" s="15">
        <f>(N32-N30)*N$5</f>
        <v>59.99999999994543</v>
      </c>
      <c r="P32" s="30">
        <v>131.62</v>
      </c>
      <c r="Q32" s="15">
        <f>(P32-P30)*P$5</f>
        <v>0</v>
      </c>
      <c r="R32" s="71">
        <f t="shared" si="8"/>
        <v>713.9999999999986</v>
      </c>
      <c r="S32" s="47">
        <v>477.745</v>
      </c>
      <c r="T32" s="15">
        <f>(S32-S31)*S$5</f>
        <v>191.9999999998936</v>
      </c>
      <c r="U32" s="31">
        <v>901.54</v>
      </c>
      <c r="V32" s="15">
        <f>(U32-U31)*U$5</f>
        <v>149.99999999986358</v>
      </c>
      <c r="W32" s="30">
        <v>57.372</v>
      </c>
      <c r="X32" s="15">
        <f>(W32-W31)*W$5</f>
        <v>111.99999999999477</v>
      </c>
      <c r="Y32" s="52">
        <v>2014.976</v>
      </c>
      <c r="Z32" s="15">
        <f>(Y32-Y31)*Y$5</f>
        <v>162.00000000026193</v>
      </c>
      <c r="AA32" s="39">
        <v>133.084</v>
      </c>
      <c r="AB32" s="15">
        <f>(AA32-AA31)*AA$5</f>
        <v>18.000000000029104</v>
      </c>
      <c r="AC32" s="52">
        <v>1104.825</v>
      </c>
      <c r="AD32" s="15">
        <f>(AC32-AC31)*AC$5</f>
        <v>357.00000000042564</v>
      </c>
      <c r="AE32" s="47">
        <v>310.47</v>
      </c>
      <c r="AF32" s="15">
        <f>(AE32-AE31)*AE$5</f>
        <v>0</v>
      </c>
      <c r="AG32" s="30">
        <v>107.89</v>
      </c>
      <c r="AH32" s="15">
        <f>(AG32-AG31)*AG$5</f>
        <v>119.99999999997613</v>
      </c>
      <c r="AI32" s="30">
        <v>53.47</v>
      </c>
      <c r="AJ32" s="15">
        <f>(AI32-AI31)*AI$5</f>
        <v>0</v>
      </c>
      <c r="AK32" s="71">
        <f t="shared" si="14"/>
        <v>991.0000000004686</v>
      </c>
      <c r="AL32" s="14"/>
      <c r="AM32" s="15">
        <f>(AL32-AL31)*AL$5</f>
        <v>0</v>
      </c>
      <c r="AN32" s="14"/>
      <c r="AO32" s="15">
        <f>(AN32-AN31)*AN$5</f>
        <v>0</v>
      </c>
      <c r="AP32" s="14"/>
      <c r="AQ32" s="15">
        <f>(AP32-AP31)*AP$5</f>
        <v>0</v>
      </c>
      <c r="AR32" s="14"/>
      <c r="AS32" s="15">
        <f>(AR32-AR31)*AR$5</f>
        <v>0</v>
      </c>
      <c r="AT32" s="63"/>
      <c r="AU32" s="10">
        <f t="shared" si="19"/>
        <v>1825.0000000004434</v>
      </c>
    </row>
    <row r="33" spans="2:47" ht="14.25" thickBot="1" thickTop="1">
      <c r="B33" s="16"/>
      <c r="C33" s="17">
        <f>SUM(C8:C32)</f>
        <v>3396.000000000015</v>
      </c>
      <c r="D33" s="16"/>
      <c r="E33" s="17">
        <f>SUM(E8:E32)</f>
        <v>739.9999999998954</v>
      </c>
      <c r="F33" s="16"/>
      <c r="G33" s="17">
        <f>SUM(G8:G32)</f>
        <v>578.9999999999509</v>
      </c>
      <c r="H33" s="16"/>
      <c r="I33" s="17">
        <f>SUM(I8:I32)</f>
        <v>0</v>
      </c>
      <c r="J33" s="16"/>
      <c r="K33" s="17">
        <f>SUM(K8:K32)</f>
        <v>3936.0000000000355</v>
      </c>
      <c r="L33" s="16"/>
      <c r="M33" s="17">
        <f>SUM(M8:M32)</f>
        <v>0</v>
      </c>
      <c r="N33" s="16"/>
      <c r="O33" s="17">
        <f>SUM(O8:O32)</f>
        <v>479.9999999999045</v>
      </c>
      <c r="P33" s="16"/>
      <c r="Q33" s="17">
        <f>SUM(Q8:Q32)</f>
        <v>0</v>
      </c>
      <c r="R33" s="17">
        <f>SUM(R8:R32)</f>
        <v>9130.999999999802</v>
      </c>
      <c r="S33" s="16"/>
      <c r="T33" s="17">
        <f>SUM(T8:T32)</f>
        <v>3797.999999999888</v>
      </c>
      <c r="U33" s="41"/>
      <c r="V33" s="17">
        <f>SUM(V8:V32)</f>
        <v>5069.999999999823</v>
      </c>
      <c r="W33" s="16"/>
      <c r="X33" s="17">
        <f>SUM(X8:X32)</f>
        <v>1395.9999999999866</v>
      </c>
      <c r="Y33" s="16"/>
      <c r="Z33" s="17">
        <f>SUM(Z8:Z32)</f>
        <v>7254.00000000036</v>
      </c>
      <c r="AA33" s="16"/>
      <c r="AB33" s="17">
        <f>SUM(AB8:AB32)</f>
        <v>545.9999999999923</v>
      </c>
      <c r="AC33" s="16"/>
      <c r="AD33" s="17">
        <f>SUM(AD8:AD32)</f>
        <v>3894.0000000000055</v>
      </c>
      <c r="AE33" s="16"/>
      <c r="AF33" s="17">
        <f>SUM(AF8:AF32)</f>
        <v>780.0000000003138</v>
      </c>
      <c r="AG33" s="16"/>
      <c r="AH33" s="17">
        <f>SUM(AH8:AH32)</f>
        <v>3240.0000000000373</v>
      </c>
      <c r="AI33" s="16"/>
      <c r="AJ33" s="17">
        <f>SUM(AJ8:AJ32)</f>
        <v>719.9999999999847</v>
      </c>
      <c r="AK33" s="17">
        <f>SUM(AK8:AK32)</f>
        <v>21958.00000000006</v>
      </c>
      <c r="AL33" s="16"/>
      <c r="AM33" s="17">
        <f>SUM(AM8:AM32)</f>
        <v>0</v>
      </c>
      <c r="AN33" s="16"/>
      <c r="AO33" s="17">
        <f>SUM(AO8:AO32)</f>
        <v>0</v>
      </c>
      <c r="AP33" s="16"/>
      <c r="AQ33" s="17">
        <f>SUM(AQ8:AQ32)</f>
        <v>0</v>
      </c>
      <c r="AR33" s="16"/>
      <c r="AS33" s="18">
        <f>SUM(AS8:AS32)</f>
        <v>0</v>
      </c>
      <c r="AT33" s="59"/>
      <c r="AU33" s="19">
        <f>SUM(C33+E33+G33+I33+K33+T33+V33+X33+Z33+AB33+AD33+AM33+AO33+AQ33+AS33+M33+O33+AF33++AH33)</f>
        <v>35109.000000000204</v>
      </c>
    </row>
  </sheetData>
  <sheetProtection formatCells="0" formatColumns="0" formatRows="0"/>
  <mergeCells count="46">
    <mergeCell ref="A1:I1"/>
    <mergeCell ref="A2:I2"/>
    <mergeCell ref="F5:G5"/>
    <mergeCell ref="S6:T6"/>
    <mergeCell ref="N6:O6"/>
    <mergeCell ref="B5:C5"/>
    <mergeCell ref="J6:K6"/>
    <mergeCell ref="S5:T5"/>
    <mergeCell ref="L6:M6"/>
    <mergeCell ref="L5:M5"/>
    <mergeCell ref="B6:C6"/>
    <mergeCell ref="D5:E5"/>
    <mergeCell ref="D6:E6"/>
    <mergeCell ref="N5:O5"/>
    <mergeCell ref="Y5:Z5"/>
    <mergeCell ref="F6:G6"/>
    <mergeCell ref="R5:R6"/>
    <mergeCell ref="AR5:AS5"/>
    <mergeCell ref="AR6:AS6"/>
    <mergeCell ref="H5:I5"/>
    <mergeCell ref="H6:I6"/>
    <mergeCell ref="AN5:AO5"/>
    <mergeCell ref="AG5:AH5"/>
    <mergeCell ref="AG6:AH6"/>
    <mergeCell ref="J5:K5"/>
    <mergeCell ref="AP6:AQ6"/>
    <mergeCell ref="AL6:AM6"/>
    <mergeCell ref="AP5:AQ5"/>
    <mergeCell ref="AL5:AM5"/>
    <mergeCell ref="Y6:Z6"/>
    <mergeCell ref="U6:V6"/>
    <mergeCell ref="AK5:AK6"/>
    <mergeCell ref="AN6:AO6"/>
    <mergeCell ref="AA6:AB6"/>
    <mergeCell ref="U5:V5"/>
    <mergeCell ref="AE6:AF6"/>
    <mergeCell ref="AA5:AB5"/>
    <mergeCell ref="AI5:AJ5"/>
    <mergeCell ref="AI6:AJ6"/>
    <mergeCell ref="P5:Q5"/>
    <mergeCell ref="P6:Q6"/>
    <mergeCell ref="AC6:AD6"/>
    <mergeCell ref="W6:X6"/>
    <mergeCell ref="W5:X5"/>
    <mergeCell ref="AE5:AF5"/>
    <mergeCell ref="AC5:AD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showZeros="0" defaultGridColor="0" zoomScalePageLayoutView="0" colorId="48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23" sqref="AE23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9.8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875" style="0" customWidth="1"/>
    <col min="8" max="8" width="9.625" style="0" customWidth="1"/>
    <col min="9" max="9" width="6.75390625" style="0" customWidth="1"/>
    <col min="10" max="10" width="9.375" style="0" customWidth="1"/>
    <col min="11" max="11" width="9.75390625" style="0" customWidth="1"/>
    <col min="12" max="12" width="9.125" style="0" customWidth="1"/>
    <col min="13" max="13" width="7.75390625" style="0" customWidth="1"/>
    <col min="14" max="14" width="8.125" style="0" customWidth="1"/>
    <col min="15" max="15" width="6.75390625" style="0" customWidth="1"/>
    <col min="16" max="16" width="7.75390625" style="0" customWidth="1"/>
    <col min="17" max="17" width="7.875" style="0" customWidth="1"/>
    <col min="18" max="18" width="9.75390625" style="0" customWidth="1"/>
    <col min="19" max="19" width="10.00390625" style="0" customWidth="1"/>
    <col min="20" max="20" width="9.125" style="0" customWidth="1"/>
    <col min="21" max="21" width="9.625" style="0" customWidth="1"/>
    <col min="22" max="22" width="8.875" style="0" customWidth="1"/>
    <col min="23" max="23" width="9.00390625" style="0" customWidth="1"/>
    <col min="24" max="24" width="8.125" style="0" customWidth="1"/>
    <col min="25" max="25" width="9.00390625" style="0" customWidth="1"/>
    <col min="26" max="26" width="10.00390625" style="0" customWidth="1"/>
    <col min="27" max="27" width="8.375" style="0" customWidth="1"/>
    <col min="28" max="28" width="8.25390625" style="0" customWidth="1"/>
    <col min="29" max="29" width="10.25390625" style="0" customWidth="1"/>
    <col min="30" max="30" width="8.875" style="0" customWidth="1"/>
    <col min="31" max="31" width="9.00390625" style="0" customWidth="1"/>
    <col min="32" max="32" width="8.125" style="0" customWidth="1"/>
    <col min="33" max="34" width="8.00390625" style="0" customWidth="1"/>
    <col min="35" max="35" width="8.375" style="0" customWidth="1"/>
    <col min="36" max="36" width="8.625" style="0" customWidth="1"/>
    <col min="37" max="37" width="11.625" style="0" customWidth="1"/>
    <col min="38" max="38" width="12.625" style="0" hidden="1" customWidth="1" outlineLevel="1"/>
    <col min="39" max="39" width="13.375" style="0" hidden="1" customWidth="1" outlineLevel="1"/>
    <col min="40" max="40" width="12.625" style="0" hidden="1" customWidth="1" outlineLevel="1"/>
    <col min="41" max="41" width="13.375" style="0" hidden="1" customWidth="1" outlineLevel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0.25390625" style="0" customWidth="1" collapsed="1"/>
  </cols>
  <sheetData>
    <row r="1" spans="1:53" ht="13.5" customHeight="1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6"/>
      <c r="AV1" s="6"/>
      <c r="AW1" s="6"/>
      <c r="AX1" s="6"/>
      <c r="AY1" s="6"/>
      <c r="AZ1" s="6"/>
      <c r="BA1" s="6"/>
    </row>
    <row r="2" spans="1:53" ht="12" customHeight="1">
      <c r="A2" s="26"/>
      <c r="B2" s="23"/>
      <c r="C2" s="26" t="s">
        <v>45</v>
      </c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  <c r="O2" s="25"/>
      <c r="P2" s="25"/>
      <c r="Q2" s="25"/>
      <c r="R2" s="22"/>
      <c r="S2" s="25"/>
      <c r="T2" s="25"/>
      <c r="U2" s="25" t="s">
        <v>41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2"/>
      <c r="AL2" s="25"/>
      <c r="AM2" s="25"/>
      <c r="AN2" s="25"/>
      <c r="AO2" s="25"/>
      <c r="AP2" s="25"/>
      <c r="AQ2" s="25"/>
      <c r="AR2" s="25"/>
      <c r="AS2" s="25"/>
      <c r="AT2" s="25"/>
      <c r="AU2" s="6"/>
      <c r="AV2" s="6"/>
      <c r="AW2" s="6"/>
      <c r="AX2" s="6"/>
      <c r="AY2" s="6"/>
      <c r="AZ2" s="6"/>
      <c r="BA2" s="6"/>
    </row>
    <row r="3" spans="1:53" ht="14.25" customHeight="1">
      <c r="A3" s="24"/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6"/>
      <c r="AV3" s="6"/>
      <c r="AW3" s="6"/>
      <c r="AX3" s="6"/>
      <c r="AY3" s="6"/>
      <c r="AZ3" s="6"/>
      <c r="BA3" s="6"/>
    </row>
    <row r="4" spans="18:37" ht="12.75" customHeight="1" hidden="1">
      <c r="R4" s="6"/>
      <c r="AK4" s="6"/>
    </row>
    <row r="5" spans="1:51" ht="39.75" customHeight="1">
      <c r="A5" s="2" t="s">
        <v>2</v>
      </c>
      <c r="B5" s="88">
        <v>3000</v>
      </c>
      <c r="C5" s="89"/>
      <c r="D5" s="88">
        <v>2000</v>
      </c>
      <c r="E5" s="89"/>
      <c r="F5" s="88">
        <v>3000</v>
      </c>
      <c r="G5" s="89"/>
      <c r="H5" s="88">
        <v>3000</v>
      </c>
      <c r="I5" s="89"/>
      <c r="J5" s="88">
        <v>6000</v>
      </c>
      <c r="K5" s="89"/>
      <c r="L5" s="99">
        <v>6000</v>
      </c>
      <c r="M5" s="100"/>
      <c r="N5" s="99">
        <v>6000</v>
      </c>
      <c r="O5" s="100"/>
      <c r="P5" s="99">
        <v>6000</v>
      </c>
      <c r="Q5" s="100"/>
      <c r="R5" s="94" t="s">
        <v>31</v>
      </c>
      <c r="S5" s="88">
        <v>6000</v>
      </c>
      <c r="T5" s="89"/>
      <c r="U5" s="88">
        <v>3000</v>
      </c>
      <c r="V5" s="89"/>
      <c r="W5" s="88">
        <v>4000</v>
      </c>
      <c r="X5" s="89"/>
      <c r="Y5" s="88">
        <v>2000</v>
      </c>
      <c r="Z5" s="89"/>
      <c r="AA5" s="88">
        <v>2000</v>
      </c>
      <c r="AB5" s="89"/>
      <c r="AC5" s="88">
        <v>3000</v>
      </c>
      <c r="AD5" s="89"/>
      <c r="AE5" s="99">
        <v>6000</v>
      </c>
      <c r="AF5" s="100"/>
      <c r="AG5" s="99">
        <v>6000</v>
      </c>
      <c r="AH5" s="100"/>
      <c r="AI5" s="99">
        <v>6000</v>
      </c>
      <c r="AJ5" s="100"/>
      <c r="AK5" s="94" t="s">
        <v>31</v>
      </c>
      <c r="AL5" s="88">
        <v>0</v>
      </c>
      <c r="AM5" s="89"/>
      <c r="AN5" s="88">
        <v>0</v>
      </c>
      <c r="AO5" s="89"/>
      <c r="AP5" s="88">
        <v>0</v>
      </c>
      <c r="AQ5" s="89"/>
      <c r="AR5" s="88">
        <v>0</v>
      </c>
      <c r="AS5" s="89"/>
      <c r="AT5" s="6"/>
      <c r="AU5" s="6"/>
      <c r="AV5" s="6"/>
      <c r="AW5" s="6"/>
      <c r="AX5" s="6"/>
      <c r="AY5" s="6"/>
    </row>
    <row r="6" spans="1:51" ht="31.5" customHeight="1" thickBot="1">
      <c r="A6" s="1" t="s">
        <v>1</v>
      </c>
      <c r="B6" s="90">
        <v>1</v>
      </c>
      <c r="C6" s="91"/>
      <c r="D6" s="90">
        <v>5</v>
      </c>
      <c r="E6" s="91"/>
      <c r="F6" s="90">
        <v>7</v>
      </c>
      <c r="G6" s="91"/>
      <c r="H6" s="90">
        <v>9</v>
      </c>
      <c r="I6" s="91"/>
      <c r="J6" s="90">
        <v>19</v>
      </c>
      <c r="K6" s="91"/>
      <c r="L6" s="101">
        <v>23</v>
      </c>
      <c r="M6" s="102"/>
      <c r="N6" s="101">
        <v>25</v>
      </c>
      <c r="O6" s="102"/>
      <c r="P6" s="101">
        <v>27</v>
      </c>
      <c r="Q6" s="102"/>
      <c r="R6" s="95"/>
      <c r="S6" s="90">
        <v>4</v>
      </c>
      <c r="T6" s="91"/>
      <c r="U6" s="90">
        <v>6</v>
      </c>
      <c r="V6" s="91"/>
      <c r="W6" s="90">
        <v>8</v>
      </c>
      <c r="X6" s="91"/>
      <c r="Y6" s="90">
        <v>14</v>
      </c>
      <c r="Z6" s="91"/>
      <c r="AA6" s="90">
        <v>16</v>
      </c>
      <c r="AB6" s="91"/>
      <c r="AC6" s="90">
        <v>18</v>
      </c>
      <c r="AD6" s="91"/>
      <c r="AE6" s="97">
        <v>20</v>
      </c>
      <c r="AF6" s="98"/>
      <c r="AG6" s="97">
        <v>22</v>
      </c>
      <c r="AH6" s="98"/>
      <c r="AI6" s="97">
        <v>24</v>
      </c>
      <c r="AJ6" s="98"/>
      <c r="AK6" s="95"/>
      <c r="AL6" s="90" t="s">
        <v>29</v>
      </c>
      <c r="AM6" s="91"/>
      <c r="AN6" s="90" t="s">
        <v>29</v>
      </c>
      <c r="AO6" s="91"/>
      <c r="AP6" s="90" t="s">
        <v>29</v>
      </c>
      <c r="AQ6" s="91"/>
      <c r="AR6" s="90" t="s">
        <v>29</v>
      </c>
      <c r="AS6" s="91"/>
      <c r="AT6" s="7" t="s">
        <v>31</v>
      </c>
      <c r="AU6" s="6"/>
      <c r="AV6" s="6"/>
      <c r="AW6" s="6"/>
      <c r="AX6" s="6"/>
      <c r="AY6" s="6"/>
    </row>
    <row r="7" spans="1:51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7" t="s">
        <v>4</v>
      </c>
      <c r="L7" s="3" t="s">
        <v>3</v>
      </c>
      <c r="M7" s="57" t="s">
        <v>4</v>
      </c>
      <c r="N7" s="3" t="s">
        <v>3</v>
      </c>
      <c r="O7" s="57" t="s">
        <v>4</v>
      </c>
      <c r="P7" s="3" t="s">
        <v>3</v>
      </c>
      <c r="Q7" s="76" t="s">
        <v>4</v>
      </c>
      <c r="R7" s="57" t="s">
        <v>4</v>
      </c>
      <c r="S7" s="3" t="s">
        <v>3</v>
      </c>
      <c r="T7" s="4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57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4" t="s">
        <v>4</v>
      </c>
      <c r="AL7" s="3" t="s">
        <v>3</v>
      </c>
      <c r="AM7" s="4" t="s">
        <v>4</v>
      </c>
      <c r="AN7" s="3" t="s">
        <v>3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20">
        <f>SUM(AT8:AT32)</f>
        <v>112091.9999999993</v>
      </c>
      <c r="AU7" s="6"/>
      <c r="AV7" s="6"/>
      <c r="AW7" s="6"/>
      <c r="AX7" s="6"/>
      <c r="AY7" s="6"/>
    </row>
    <row r="8" spans="1:46" ht="13.5" thickTop="1">
      <c r="A8" s="5" t="s">
        <v>5</v>
      </c>
      <c r="B8" s="83">
        <v>1122.58</v>
      </c>
      <c r="C8" s="9">
        <v>0</v>
      </c>
      <c r="D8" s="30">
        <v>367.25</v>
      </c>
      <c r="E8" s="9">
        <v>0</v>
      </c>
      <c r="F8" s="30">
        <v>887.319</v>
      </c>
      <c r="G8" s="9">
        <v>0</v>
      </c>
      <c r="H8" s="30">
        <v>2229.99</v>
      </c>
      <c r="I8" s="12"/>
      <c r="J8" s="30">
        <v>1820.231</v>
      </c>
      <c r="K8" s="58">
        <v>0</v>
      </c>
      <c r="L8" s="30">
        <v>1224.77</v>
      </c>
      <c r="M8" s="70"/>
      <c r="N8" s="30">
        <v>446.11</v>
      </c>
      <c r="O8" s="70"/>
      <c r="P8" s="30">
        <v>367.14</v>
      </c>
      <c r="Q8" s="72"/>
      <c r="R8" s="75">
        <f>C8+E8+G8+I8+K8</f>
        <v>0</v>
      </c>
      <c r="S8" s="30">
        <v>2694.687</v>
      </c>
      <c r="T8" s="9">
        <v>0</v>
      </c>
      <c r="U8" s="31">
        <v>1834.29</v>
      </c>
      <c r="V8" s="9">
        <v>0</v>
      </c>
      <c r="W8" s="30">
        <v>142.834</v>
      </c>
      <c r="X8" s="9">
        <v>0</v>
      </c>
      <c r="Y8" s="30">
        <v>5342.931</v>
      </c>
      <c r="Z8" s="9">
        <v>0</v>
      </c>
      <c r="AA8" s="30">
        <v>728.927</v>
      </c>
      <c r="AB8" s="9">
        <v>0</v>
      </c>
      <c r="AC8" s="30">
        <v>3011.311</v>
      </c>
      <c r="AD8" s="58">
        <v>0</v>
      </c>
      <c r="AE8" s="30">
        <v>1610.16</v>
      </c>
      <c r="AF8" s="70"/>
      <c r="AG8" s="30">
        <v>617.52</v>
      </c>
      <c r="AH8" s="70"/>
      <c r="AI8" s="30">
        <v>163.66</v>
      </c>
      <c r="AJ8" s="72"/>
      <c r="AK8" s="75">
        <f>T8+V8+X8+Z8+AB8+AD8</f>
        <v>0</v>
      </c>
      <c r="AL8" s="8"/>
      <c r="AM8" s="9">
        <v>0</v>
      </c>
      <c r="AN8" s="8"/>
      <c r="AO8" s="9">
        <v>0</v>
      </c>
      <c r="AP8" s="8"/>
      <c r="AQ8" s="9">
        <v>0</v>
      </c>
      <c r="AR8" s="8"/>
      <c r="AS8" s="9">
        <v>0</v>
      </c>
      <c r="AT8" s="10">
        <f>SUM(C8+E8+G8+I8+K8+T8+V8+X8+Z8+AB8+AD8+AM8+AO8+AQ8+AS8)</f>
        <v>0</v>
      </c>
    </row>
    <row r="9" spans="1:46" ht="12.75">
      <c r="A9" s="5" t="s">
        <v>6</v>
      </c>
      <c r="B9" s="47">
        <v>1122.678</v>
      </c>
      <c r="C9" s="12">
        <f aca="true" t="shared" si="0" ref="C9:C30">(B9-B8)*B$5</f>
        <v>294.00000000055115</v>
      </c>
      <c r="D9" s="34">
        <v>367.265</v>
      </c>
      <c r="E9" s="12">
        <f aca="true" t="shared" si="1" ref="E9:E30">(D9-D8)*D$5</f>
        <v>29.999999999972715</v>
      </c>
      <c r="F9" s="47">
        <v>887.325</v>
      </c>
      <c r="G9" s="12">
        <f aca="true" t="shared" si="2" ref="G9:I30">(F9-F8)*F$5</f>
        <v>18.000000000256478</v>
      </c>
      <c r="H9" s="30">
        <v>2229.99</v>
      </c>
      <c r="I9" s="12">
        <f t="shared" si="2"/>
        <v>0</v>
      </c>
      <c r="J9" s="30">
        <v>1820.311</v>
      </c>
      <c r="K9" s="67">
        <f aca="true" t="shared" si="3" ref="K9:O30">(J9-J8)*J$5</f>
        <v>479.99999999956344</v>
      </c>
      <c r="L9" s="30">
        <v>1224.77</v>
      </c>
      <c r="M9" s="70">
        <f t="shared" si="3"/>
        <v>0</v>
      </c>
      <c r="N9" s="30">
        <v>446.12</v>
      </c>
      <c r="O9" s="67">
        <f t="shared" si="3"/>
        <v>59.99999999994543</v>
      </c>
      <c r="P9" s="30">
        <v>367.14</v>
      </c>
      <c r="Q9" s="67">
        <f aca="true" t="shared" si="4" ref="Q9:Q30">(P9-P8)*P$5</f>
        <v>0</v>
      </c>
      <c r="R9" s="74">
        <f>C9+E9+G9+I9+K9+M9+O9</f>
        <v>882.0000000002892</v>
      </c>
      <c r="S9" s="47">
        <v>2694.817</v>
      </c>
      <c r="T9" s="12">
        <f aca="true" t="shared" si="5" ref="T9:T30">(S9-S8)*S$5</f>
        <v>780.0000000006548</v>
      </c>
      <c r="U9" s="31">
        <v>1834.39</v>
      </c>
      <c r="V9" s="12">
        <f aca="true" t="shared" si="6" ref="V9:V30">(U9-U8)*U$5</f>
        <v>300.0000000004093</v>
      </c>
      <c r="W9" s="47">
        <v>142.847</v>
      </c>
      <c r="X9" s="12">
        <f aca="true" t="shared" si="7" ref="X9:X30">(W9-W8)*W$5</f>
        <v>52.00000000002092</v>
      </c>
      <c r="Y9" s="47">
        <v>5343.308</v>
      </c>
      <c r="Z9" s="12">
        <f aca="true" t="shared" si="8" ref="Z9:Z30">(Y9-Y8)*Y$5</f>
        <v>754.0000000008149</v>
      </c>
      <c r="AA9" s="47">
        <v>728.966</v>
      </c>
      <c r="AB9" s="12">
        <f aca="true" t="shared" si="9" ref="AB9:AB30">(AA9-AA8)*AA$5</f>
        <v>77.99999999997453</v>
      </c>
      <c r="AC9" s="47">
        <v>3011.445</v>
      </c>
      <c r="AD9" s="67">
        <f aca="true" t="shared" si="10" ref="AD9:AJ30">(AC9-AC8)*AC$5</f>
        <v>402.00000000004366</v>
      </c>
      <c r="AE9" s="47">
        <v>1610.18</v>
      </c>
      <c r="AF9" s="67">
        <f t="shared" si="10"/>
        <v>119.99999999989086</v>
      </c>
      <c r="AG9" s="30">
        <v>617.52</v>
      </c>
      <c r="AH9" s="67">
        <f t="shared" si="10"/>
        <v>0</v>
      </c>
      <c r="AI9" s="30">
        <v>163.67</v>
      </c>
      <c r="AJ9" s="67">
        <f t="shared" si="10"/>
        <v>59.99999999994543</v>
      </c>
      <c r="AK9" s="73">
        <f>T9+V9+X9+Z9+AB9+AD9+AF9+AH9</f>
        <v>2486.000000001809</v>
      </c>
      <c r="AL9" s="11"/>
      <c r="AM9" s="12">
        <f aca="true" t="shared" si="11" ref="AM9:AM30">(AL9-AL8)*AL$5</f>
        <v>0</v>
      </c>
      <c r="AN9" s="11"/>
      <c r="AO9" s="12">
        <f aca="true" t="shared" si="12" ref="AO9:AO30">(AN9-AN8)*AN$5</f>
        <v>0</v>
      </c>
      <c r="AP9" s="11"/>
      <c r="AQ9" s="12">
        <f aca="true" t="shared" si="13" ref="AQ9:AQ30">(AP9-AP8)*AP$5</f>
        <v>0</v>
      </c>
      <c r="AR9" s="11"/>
      <c r="AS9" s="12">
        <f aca="true" t="shared" si="14" ref="AS9:AS30">(AR9-AR8)*AR$5</f>
        <v>0</v>
      </c>
      <c r="AT9" s="13">
        <f>SUM(C9+E9+G9+I9+K9+T9+V9+X9+Z9+AB9+AD9+AM9+AO9+AQ9+AS9+M9+O9+AF9+AH9)</f>
        <v>3368.000000002098</v>
      </c>
    </row>
    <row r="10" spans="1:46" ht="12.75">
      <c r="A10" s="5" t="s">
        <v>7</v>
      </c>
      <c r="B10" s="47">
        <v>1122.792</v>
      </c>
      <c r="C10" s="12">
        <f t="shared" si="0"/>
        <v>341.9999999994161</v>
      </c>
      <c r="D10" s="34">
        <v>367.284</v>
      </c>
      <c r="E10" s="12">
        <f t="shared" si="1"/>
        <v>38.000000000010914</v>
      </c>
      <c r="F10" s="47">
        <v>887.392</v>
      </c>
      <c r="G10" s="12">
        <f t="shared" si="2"/>
        <v>201.00000000002183</v>
      </c>
      <c r="H10" s="30">
        <v>2229.99</v>
      </c>
      <c r="I10" s="12">
        <f t="shared" si="2"/>
        <v>0</v>
      </c>
      <c r="J10" s="30">
        <v>1820.408</v>
      </c>
      <c r="K10" s="67">
        <f t="shared" si="3"/>
        <v>581.99999999988</v>
      </c>
      <c r="L10" s="30">
        <v>1224.77</v>
      </c>
      <c r="M10" s="70">
        <f t="shared" si="3"/>
        <v>0</v>
      </c>
      <c r="N10" s="30">
        <v>446.12</v>
      </c>
      <c r="O10" s="67">
        <f t="shared" si="3"/>
        <v>0</v>
      </c>
      <c r="P10" s="30">
        <v>367.14</v>
      </c>
      <c r="Q10" s="67">
        <f t="shared" si="4"/>
        <v>0</v>
      </c>
      <c r="R10" s="74">
        <f aca="true" t="shared" si="15" ref="R10:R32">C10+E10+G10+I10+K10+M10+O10</f>
        <v>1162.9999999993288</v>
      </c>
      <c r="S10" s="47">
        <v>2694.976</v>
      </c>
      <c r="T10" s="12">
        <f t="shared" si="5"/>
        <v>954.000000000633</v>
      </c>
      <c r="U10" s="31">
        <v>1834.52</v>
      </c>
      <c r="V10" s="12">
        <f t="shared" si="6"/>
        <v>389.9999999996453</v>
      </c>
      <c r="W10" s="47">
        <v>142.863</v>
      </c>
      <c r="X10" s="12">
        <f t="shared" si="7"/>
        <v>63.99999999996453</v>
      </c>
      <c r="Y10" s="47">
        <v>5343.784</v>
      </c>
      <c r="Z10" s="12">
        <f t="shared" si="8"/>
        <v>951.9999999993161</v>
      </c>
      <c r="AA10" s="47">
        <v>729.015</v>
      </c>
      <c r="AB10" s="12">
        <f t="shared" si="9"/>
        <v>97.99999999995634</v>
      </c>
      <c r="AC10" s="47">
        <v>3011.612</v>
      </c>
      <c r="AD10" s="67">
        <f t="shared" si="10"/>
        <v>500.999999999749</v>
      </c>
      <c r="AE10" s="47">
        <v>1610.2</v>
      </c>
      <c r="AF10" s="67">
        <f t="shared" si="10"/>
        <v>119.99999999989086</v>
      </c>
      <c r="AG10" s="30">
        <v>617.52</v>
      </c>
      <c r="AH10" s="67">
        <f t="shared" si="10"/>
        <v>0</v>
      </c>
      <c r="AI10" s="30">
        <v>163.69</v>
      </c>
      <c r="AJ10" s="67">
        <f t="shared" si="10"/>
        <v>120.00000000006139</v>
      </c>
      <c r="AK10" s="73">
        <f aca="true" t="shared" si="16" ref="AK10:AK32">T10+V10+X10+Z10+AB10+AD10+AF10+AH10</f>
        <v>3078.999999999155</v>
      </c>
      <c r="AL10" s="11"/>
      <c r="AM10" s="12">
        <f t="shared" si="11"/>
        <v>0</v>
      </c>
      <c r="AN10" s="11"/>
      <c r="AO10" s="12">
        <f t="shared" si="12"/>
        <v>0</v>
      </c>
      <c r="AP10" s="11"/>
      <c r="AQ10" s="12">
        <f t="shared" si="13"/>
        <v>0</v>
      </c>
      <c r="AR10" s="11"/>
      <c r="AS10" s="12">
        <f t="shared" si="14"/>
        <v>0</v>
      </c>
      <c r="AT10" s="13">
        <f aca="true" t="shared" si="17" ref="AT10:AT32">SUM(C10+E10+G10+I10+K10+T10+V10+X10+Z10+AB10+AD10+AM10+AO10+AQ10+AS10+M10+O10+AF10+AH10)</f>
        <v>4241.999999998484</v>
      </c>
    </row>
    <row r="11" spans="1:46" ht="12.75">
      <c r="A11" s="5" t="s">
        <v>8</v>
      </c>
      <c r="B11" s="47">
        <v>1122.857</v>
      </c>
      <c r="C11" s="12">
        <f t="shared" si="0"/>
        <v>195.0000000001637</v>
      </c>
      <c r="D11" s="34">
        <v>367.295</v>
      </c>
      <c r="E11" s="12">
        <f t="shared" si="1"/>
        <v>22.000000000048203</v>
      </c>
      <c r="F11" s="47">
        <v>887.414</v>
      </c>
      <c r="G11" s="12">
        <f t="shared" si="2"/>
        <v>65.99999999980355</v>
      </c>
      <c r="H11" s="30">
        <v>2229.99</v>
      </c>
      <c r="I11" s="12">
        <f t="shared" si="2"/>
        <v>0</v>
      </c>
      <c r="J11" s="30">
        <v>1820.464</v>
      </c>
      <c r="K11" s="67">
        <f t="shared" si="3"/>
        <v>336.0000000002401</v>
      </c>
      <c r="L11" s="30">
        <v>1224.77</v>
      </c>
      <c r="M11" s="70">
        <f t="shared" si="3"/>
        <v>0</v>
      </c>
      <c r="N11" s="30">
        <v>446.12</v>
      </c>
      <c r="O11" s="67">
        <f t="shared" si="3"/>
        <v>0</v>
      </c>
      <c r="P11" s="30">
        <v>367.14</v>
      </c>
      <c r="Q11" s="67">
        <f t="shared" si="4"/>
        <v>0</v>
      </c>
      <c r="R11" s="74">
        <f t="shared" si="15"/>
        <v>619.0000000002556</v>
      </c>
      <c r="S11" s="47">
        <v>2695.068</v>
      </c>
      <c r="T11" s="12">
        <f t="shared" si="5"/>
        <v>552.0000000005894</v>
      </c>
      <c r="U11" s="31">
        <v>1834.6</v>
      </c>
      <c r="V11" s="12">
        <f t="shared" si="6"/>
        <v>239.99999999978172</v>
      </c>
      <c r="W11" s="47">
        <v>142.872</v>
      </c>
      <c r="X11" s="12">
        <f t="shared" si="7"/>
        <v>36.00000000005821</v>
      </c>
      <c r="Y11" s="47">
        <v>5344.059</v>
      </c>
      <c r="Z11" s="12">
        <f t="shared" si="8"/>
        <v>550.0000000010914</v>
      </c>
      <c r="AA11" s="47">
        <v>729.045</v>
      </c>
      <c r="AB11" s="12">
        <f t="shared" si="9"/>
        <v>59.99999999994543</v>
      </c>
      <c r="AC11" s="47">
        <v>3011.713</v>
      </c>
      <c r="AD11" s="67">
        <f t="shared" si="10"/>
        <v>303.00000000033833</v>
      </c>
      <c r="AE11" s="47">
        <v>1610.21</v>
      </c>
      <c r="AF11" s="67">
        <f t="shared" si="10"/>
        <v>59.99999999994543</v>
      </c>
      <c r="AG11" s="30">
        <v>617.52</v>
      </c>
      <c r="AH11" s="67">
        <f t="shared" si="10"/>
        <v>0</v>
      </c>
      <c r="AI11" s="30">
        <v>163.7</v>
      </c>
      <c r="AJ11" s="67">
        <f t="shared" si="10"/>
        <v>59.99999999994543</v>
      </c>
      <c r="AK11" s="73">
        <f t="shared" si="16"/>
        <v>1801.0000000017499</v>
      </c>
      <c r="AL11" s="11"/>
      <c r="AM11" s="12">
        <f t="shared" si="11"/>
        <v>0</v>
      </c>
      <c r="AN11" s="11"/>
      <c r="AO11" s="12">
        <f t="shared" si="12"/>
        <v>0</v>
      </c>
      <c r="AP11" s="11"/>
      <c r="AQ11" s="12">
        <f t="shared" si="13"/>
        <v>0</v>
      </c>
      <c r="AR11" s="11"/>
      <c r="AS11" s="12">
        <f t="shared" si="14"/>
        <v>0</v>
      </c>
      <c r="AT11" s="13">
        <f t="shared" si="17"/>
        <v>2420.0000000020054</v>
      </c>
    </row>
    <row r="12" spans="1:46" ht="12.75">
      <c r="A12" s="5" t="s">
        <v>9</v>
      </c>
      <c r="B12" s="47">
        <v>1122.931</v>
      </c>
      <c r="C12" s="12">
        <f t="shared" si="0"/>
        <v>222.00000000020736</v>
      </c>
      <c r="D12" s="34">
        <v>367.309</v>
      </c>
      <c r="E12" s="12">
        <f t="shared" si="1"/>
        <v>28.00000000002001</v>
      </c>
      <c r="F12" s="47">
        <v>887.441</v>
      </c>
      <c r="G12" s="12">
        <f t="shared" si="2"/>
        <v>81.00000000013097</v>
      </c>
      <c r="H12" s="30">
        <v>2229.99</v>
      </c>
      <c r="I12" s="12">
        <f t="shared" si="2"/>
        <v>0</v>
      </c>
      <c r="J12" s="30">
        <v>1820.533</v>
      </c>
      <c r="K12" s="67">
        <f t="shared" si="3"/>
        <v>413.9999999997599</v>
      </c>
      <c r="L12" s="30">
        <v>1224.77</v>
      </c>
      <c r="M12" s="70">
        <f t="shared" si="3"/>
        <v>0</v>
      </c>
      <c r="N12" s="30">
        <v>446.12</v>
      </c>
      <c r="O12" s="67">
        <f t="shared" si="3"/>
        <v>0</v>
      </c>
      <c r="P12" s="30">
        <v>367.14</v>
      </c>
      <c r="Q12" s="67">
        <f t="shared" si="4"/>
        <v>0</v>
      </c>
      <c r="R12" s="74">
        <f t="shared" si="15"/>
        <v>745.0000000001182</v>
      </c>
      <c r="S12" s="47">
        <v>2695.175</v>
      </c>
      <c r="T12" s="12">
        <f t="shared" si="5"/>
        <v>641.9999999998254</v>
      </c>
      <c r="U12" s="31">
        <v>1834.7</v>
      </c>
      <c r="V12" s="12">
        <f t="shared" si="6"/>
        <v>300.0000000004093</v>
      </c>
      <c r="W12" s="47">
        <v>142.883</v>
      </c>
      <c r="X12" s="12">
        <f t="shared" si="7"/>
        <v>43.99999999998272</v>
      </c>
      <c r="Y12" s="47">
        <v>5344.386</v>
      </c>
      <c r="Z12" s="12">
        <f t="shared" si="8"/>
        <v>654.0000000004511</v>
      </c>
      <c r="AA12" s="47">
        <v>729.085</v>
      </c>
      <c r="AB12" s="12">
        <f t="shared" si="9"/>
        <v>80.00000000015461</v>
      </c>
      <c r="AC12" s="47">
        <v>3011.84</v>
      </c>
      <c r="AD12" s="67">
        <f t="shared" si="10"/>
        <v>380.9999999998581</v>
      </c>
      <c r="AE12" s="47">
        <v>1610.23</v>
      </c>
      <c r="AF12" s="67">
        <f t="shared" si="10"/>
        <v>119.99999999989086</v>
      </c>
      <c r="AG12" s="30">
        <v>617.52</v>
      </c>
      <c r="AH12" s="67">
        <f t="shared" si="10"/>
        <v>0</v>
      </c>
      <c r="AI12" s="30">
        <v>163.72</v>
      </c>
      <c r="AJ12" s="67">
        <f t="shared" si="10"/>
        <v>120.00000000006139</v>
      </c>
      <c r="AK12" s="73">
        <f t="shared" si="16"/>
        <v>2221.000000000572</v>
      </c>
      <c r="AL12" s="11"/>
      <c r="AM12" s="12">
        <f t="shared" si="11"/>
        <v>0</v>
      </c>
      <c r="AN12" s="11"/>
      <c r="AO12" s="12">
        <f t="shared" si="12"/>
        <v>0</v>
      </c>
      <c r="AP12" s="11"/>
      <c r="AQ12" s="12">
        <f t="shared" si="13"/>
        <v>0</v>
      </c>
      <c r="AR12" s="11"/>
      <c r="AS12" s="12">
        <f t="shared" si="14"/>
        <v>0</v>
      </c>
      <c r="AT12" s="13">
        <f t="shared" si="17"/>
        <v>2966.0000000006903</v>
      </c>
    </row>
    <row r="13" spans="1:46" ht="12.75">
      <c r="A13" s="5" t="s">
        <v>10</v>
      </c>
      <c r="B13" s="47">
        <v>1123.002</v>
      </c>
      <c r="C13" s="12">
        <f t="shared" si="0"/>
        <v>212.99999999973807</v>
      </c>
      <c r="D13" s="34">
        <v>367.322</v>
      </c>
      <c r="E13" s="12">
        <f t="shared" si="1"/>
        <v>25.999999999953616</v>
      </c>
      <c r="F13" s="47">
        <v>887.465</v>
      </c>
      <c r="G13" s="12">
        <f t="shared" si="2"/>
        <v>72.00000000000273</v>
      </c>
      <c r="H13" s="30">
        <v>2229.99</v>
      </c>
      <c r="I13" s="12">
        <f t="shared" si="2"/>
        <v>0</v>
      </c>
      <c r="J13" s="30">
        <v>1820.606</v>
      </c>
      <c r="K13" s="67">
        <f t="shared" si="3"/>
        <v>438.0000000005566</v>
      </c>
      <c r="L13" s="30">
        <v>1224.77</v>
      </c>
      <c r="M13" s="70">
        <f t="shared" si="3"/>
        <v>0</v>
      </c>
      <c r="N13" s="30">
        <v>446.12</v>
      </c>
      <c r="O13" s="67">
        <f t="shared" si="3"/>
        <v>0</v>
      </c>
      <c r="P13" s="30">
        <v>367.14</v>
      </c>
      <c r="Q13" s="67">
        <f t="shared" si="4"/>
        <v>0</v>
      </c>
      <c r="R13" s="74">
        <f t="shared" si="15"/>
        <v>749.000000000251</v>
      </c>
      <c r="S13" s="47">
        <v>2695.275</v>
      </c>
      <c r="T13" s="12">
        <f t="shared" si="5"/>
        <v>599.9999999994543</v>
      </c>
      <c r="U13" s="31">
        <v>1834.79</v>
      </c>
      <c r="V13" s="12">
        <f t="shared" si="6"/>
        <v>269.99999999975444</v>
      </c>
      <c r="W13" s="47">
        <v>142.893</v>
      </c>
      <c r="X13" s="12">
        <f t="shared" si="7"/>
        <v>39.99999999996362</v>
      </c>
      <c r="Y13" s="47">
        <v>5344.685</v>
      </c>
      <c r="Z13" s="12">
        <f t="shared" si="8"/>
        <v>597.9999999999563</v>
      </c>
      <c r="AA13" s="47">
        <v>729.124</v>
      </c>
      <c r="AB13" s="12">
        <f t="shared" si="9"/>
        <v>77.99999999997453</v>
      </c>
      <c r="AC13" s="47">
        <v>3011.958</v>
      </c>
      <c r="AD13" s="67">
        <f t="shared" si="10"/>
        <v>353.99999999981446</v>
      </c>
      <c r="AE13" s="47">
        <v>1610.24</v>
      </c>
      <c r="AF13" s="67">
        <f t="shared" si="10"/>
        <v>59.99999999994543</v>
      </c>
      <c r="AG13" s="30">
        <v>617.52</v>
      </c>
      <c r="AH13" s="67">
        <f t="shared" si="10"/>
        <v>0</v>
      </c>
      <c r="AI13" s="30">
        <v>163.73</v>
      </c>
      <c r="AJ13" s="67">
        <f t="shared" si="10"/>
        <v>59.99999999994543</v>
      </c>
      <c r="AK13" s="73">
        <f t="shared" si="16"/>
        <v>1999.9999999988631</v>
      </c>
      <c r="AL13" s="11"/>
      <c r="AM13" s="12">
        <f t="shared" si="11"/>
        <v>0</v>
      </c>
      <c r="AN13" s="11"/>
      <c r="AO13" s="12">
        <f t="shared" si="12"/>
        <v>0</v>
      </c>
      <c r="AP13" s="11"/>
      <c r="AQ13" s="12">
        <f t="shared" si="13"/>
        <v>0</v>
      </c>
      <c r="AR13" s="11"/>
      <c r="AS13" s="12">
        <f t="shared" si="14"/>
        <v>0</v>
      </c>
      <c r="AT13" s="13">
        <f t="shared" si="17"/>
        <v>2748.999999999114</v>
      </c>
    </row>
    <row r="14" spans="1:46" ht="12.75">
      <c r="A14" s="5" t="s">
        <v>11</v>
      </c>
      <c r="B14" s="47">
        <v>1123.101</v>
      </c>
      <c r="C14" s="12">
        <f t="shared" si="0"/>
        <v>297.0000000004802</v>
      </c>
      <c r="D14" s="34">
        <v>367.338</v>
      </c>
      <c r="E14" s="12">
        <f t="shared" si="1"/>
        <v>32.00000000003911</v>
      </c>
      <c r="F14" s="47">
        <v>887.498</v>
      </c>
      <c r="G14" s="12">
        <f t="shared" si="2"/>
        <v>99.00000000004638</v>
      </c>
      <c r="H14" s="30">
        <v>2229.99</v>
      </c>
      <c r="I14" s="12">
        <f t="shared" si="2"/>
        <v>0</v>
      </c>
      <c r="J14" s="30">
        <v>1820.704</v>
      </c>
      <c r="K14" s="67">
        <f t="shared" si="3"/>
        <v>587.9999999997381</v>
      </c>
      <c r="L14" s="30">
        <v>1224.77</v>
      </c>
      <c r="M14" s="70">
        <f t="shared" si="3"/>
        <v>0</v>
      </c>
      <c r="N14" s="30">
        <v>446.14</v>
      </c>
      <c r="O14" s="67">
        <f t="shared" si="3"/>
        <v>119.99999999989086</v>
      </c>
      <c r="P14" s="30">
        <v>367.14</v>
      </c>
      <c r="Q14" s="67">
        <f t="shared" si="4"/>
        <v>0</v>
      </c>
      <c r="R14" s="74">
        <f t="shared" si="15"/>
        <v>1136.0000000001946</v>
      </c>
      <c r="S14" s="47">
        <v>2695.405</v>
      </c>
      <c r="T14" s="12">
        <f t="shared" si="5"/>
        <v>780.0000000006548</v>
      </c>
      <c r="U14" s="31">
        <v>1834.9</v>
      </c>
      <c r="V14" s="12">
        <f t="shared" si="6"/>
        <v>330.000000000382</v>
      </c>
      <c r="W14" s="47">
        <v>142.906</v>
      </c>
      <c r="X14" s="12">
        <f t="shared" si="7"/>
        <v>52.00000000002092</v>
      </c>
      <c r="Y14" s="47">
        <v>5345.078</v>
      </c>
      <c r="Z14" s="12">
        <f t="shared" si="8"/>
        <v>786.0000000000582</v>
      </c>
      <c r="AA14" s="47">
        <v>729.175</v>
      </c>
      <c r="AB14" s="12">
        <f t="shared" si="9"/>
        <v>101.99999999986176</v>
      </c>
      <c r="AC14" s="47">
        <v>3012.114</v>
      </c>
      <c r="AD14" s="67">
        <f t="shared" si="10"/>
        <v>467.9999999998472</v>
      </c>
      <c r="AE14" s="47">
        <v>1610.26</v>
      </c>
      <c r="AF14" s="67">
        <f t="shared" si="10"/>
        <v>119.99999999989086</v>
      </c>
      <c r="AG14" s="30">
        <v>617.52</v>
      </c>
      <c r="AH14" s="67">
        <f t="shared" si="10"/>
        <v>0</v>
      </c>
      <c r="AI14" s="30">
        <v>163.75</v>
      </c>
      <c r="AJ14" s="67">
        <f t="shared" si="10"/>
        <v>120.00000000006139</v>
      </c>
      <c r="AK14" s="73">
        <f t="shared" si="16"/>
        <v>2638.0000000007158</v>
      </c>
      <c r="AL14" s="11"/>
      <c r="AM14" s="12">
        <f t="shared" si="11"/>
        <v>0</v>
      </c>
      <c r="AN14" s="11"/>
      <c r="AO14" s="12">
        <f t="shared" si="12"/>
        <v>0</v>
      </c>
      <c r="AP14" s="11"/>
      <c r="AQ14" s="12">
        <f t="shared" si="13"/>
        <v>0</v>
      </c>
      <c r="AR14" s="11"/>
      <c r="AS14" s="12">
        <f t="shared" si="14"/>
        <v>0</v>
      </c>
      <c r="AT14" s="13">
        <f t="shared" si="17"/>
        <v>3774.0000000009104</v>
      </c>
    </row>
    <row r="15" spans="1:46" ht="12.75">
      <c r="A15" s="5" t="s">
        <v>12</v>
      </c>
      <c r="B15" s="47">
        <v>1123.173</v>
      </c>
      <c r="C15" s="12">
        <f t="shared" si="0"/>
        <v>215.99999999966712</v>
      </c>
      <c r="D15" s="34">
        <v>367.347</v>
      </c>
      <c r="E15" s="12">
        <f t="shared" si="1"/>
        <v>17.999999999915417</v>
      </c>
      <c r="F15" s="47">
        <v>887.521</v>
      </c>
      <c r="G15" s="12">
        <f t="shared" si="2"/>
        <v>68.99999999973261</v>
      </c>
      <c r="H15" s="30">
        <v>2229.99</v>
      </c>
      <c r="I15" s="12">
        <f t="shared" si="2"/>
        <v>0</v>
      </c>
      <c r="J15" s="30">
        <v>1820.778</v>
      </c>
      <c r="K15" s="67">
        <f t="shared" si="3"/>
        <v>444.00000000041473</v>
      </c>
      <c r="L15" s="30">
        <v>1224.77</v>
      </c>
      <c r="M15" s="70">
        <f t="shared" si="3"/>
        <v>0</v>
      </c>
      <c r="N15" s="30">
        <v>446.14</v>
      </c>
      <c r="O15" s="67">
        <f t="shared" si="3"/>
        <v>0</v>
      </c>
      <c r="P15" s="30">
        <v>367.14</v>
      </c>
      <c r="Q15" s="67">
        <f t="shared" si="4"/>
        <v>0</v>
      </c>
      <c r="R15" s="74">
        <f t="shared" si="15"/>
        <v>746.9999999997299</v>
      </c>
      <c r="S15" s="47">
        <v>2695.497</v>
      </c>
      <c r="T15" s="12">
        <f t="shared" si="5"/>
        <v>551.9999999978609</v>
      </c>
      <c r="U15" s="31">
        <v>1834.97</v>
      </c>
      <c r="V15" s="12">
        <f t="shared" si="6"/>
        <v>209.999999999809</v>
      </c>
      <c r="W15" s="47">
        <v>142.914</v>
      </c>
      <c r="X15" s="12">
        <f t="shared" si="7"/>
        <v>31.99999999992542</v>
      </c>
      <c r="Y15" s="47">
        <v>5345.366</v>
      </c>
      <c r="Z15" s="12">
        <f t="shared" si="8"/>
        <v>575.9999999991123</v>
      </c>
      <c r="AA15" s="47">
        <v>729.209</v>
      </c>
      <c r="AB15" s="12">
        <f t="shared" si="9"/>
        <v>67.99999999998363</v>
      </c>
      <c r="AC15" s="47">
        <v>3012.215</v>
      </c>
      <c r="AD15" s="67">
        <f t="shared" si="10"/>
        <v>303.00000000033833</v>
      </c>
      <c r="AE15" s="47">
        <v>1610.28</v>
      </c>
      <c r="AF15" s="67">
        <f t="shared" si="10"/>
        <v>119.99999999989086</v>
      </c>
      <c r="AG15" s="30">
        <v>617.52</v>
      </c>
      <c r="AH15" s="67">
        <f t="shared" si="10"/>
        <v>0</v>
      </c>
      <c r="AI15" s="30">
        <v>163.76</v>
      </c>
      <c r="AJ15" s="67">
        <f t="shared" si="10"/>
        <v>59.99999999994543</v>
      </c>
      <c r="AK15" s="73">
        <f t="shared" si="16"/>
        <v>1860.9999999969205</v>
      </c>
      <c r="AL15" s="11"/>
      <c r="AM15" s="12">
        <f t="shared" si="11"/>
        <v>0</v>
      </c>
      <c r="AN15" s="11"/>
      <c r="AO15" s="12">
        <f t="shared" si="12"/>
        <v>0</v>
      </c>
      <c r="AP15" s="11"/>
      <c r="AQ15" s="12">
        <f t="shared" si="13"/>
        <v>0</v>
      </c>
      <c r="AR15" s="11"/>
      <c r="AS15" s="12">
        <f t="shared" si="14"/>
        <v>0</v>
      </c>
      <c r="AT15" s="13">
        <f t="shared" si="17"/>
        <v>2607.9999999966503</v>
      </c>
    </row>
    <row r="16" spans="1:46" ht="12.75">
      <c r="A16" s="5" t="s">
        <v>13</v>
      </c>
      <c r="B16" s="47">
        <v>1123.328</v>
      </c>
      <c r="C16" s="12">
        <f t="shared" si="0"/>
        <v>464.99999999991815</v>
      </c>
      <c r="D16" s="34">
        <v>367.366</v>
      </c>
      <c r="E16" s="12">
        <f t="shared" si="1"/>
        <v>38.000000000010914</v>
      </c>
      <c r="F16" s="47">
        <v>887.566</v>
      </c>
      <c r="G16" s="12">
        <f t="shared" si="2"/>
        <v>135.00000000021828</v>
      </c>
      <c r="H16" s="30">
        <v>2229.99</v>
      </c>
      <c r="I16" s="12">
        <f t="shared" si="2"/>
        <v>0</v>
      </c>
      <c r="J16" s="30">
        <v>1820.919</v>
      </c>
      <c r="K16" s="67">
        <f t="shared" si="3"/>
        <v>846.0000000004584</v>
      </c>
      <c r="L16" s="30">
        <v>1224.77</v>
      </c>
      <c r="M16" s="70">
        <f t="shared" si="3"/>
        <v>0</v>
      </c>
      <c r="N16" s="30">
        <v>446.15</v>
      </c>
      <c r="O16" s="67">
        <f t="shared" si="3"/>
        <v>59.99999999994543</v>
      </c>
      <c r="P16" s="30">
        <v>367.14</v>
      </c>
      <c r="Q16" s="67">
        <f t="shared" si="4"/>
        <v>0</v>
      </c>
      <c r="R16" s="74">
        <f t="shared" si="15"/>
        <v>1544.0000000005512</v>
      </c>
      <c r="S16" s="47">
        <v>2695.695</v>
      </c>
      <c r="T16" s="12">
        <f t="shared" si="5"/>
        <v>1188.0000000019209</v>
      </c>
      <c r="U16" s="31">
        <v>1835.11</v>
      </c>
      <c r="V16" s="12">
        <f t="shared" si="6"/>
        <v>419.999999999618</v>
      </c>
      <c r="W16" s="47">
        <v>142.929</v>
      </c>
      <c r="X16" s="12">
        <f t="shared" si="7"/>
        <v>60.00000000005912</v>
      </c>
      <c r="Y16" s="47">
        <v>5345.932</v>
      </c>
      <c r="Z16" s="12">
        <f t="shared" si="8"/>
        <v>1131.999999999607</v>
      </c>
      <c r="AA16" s="47">
        <v>729.275</v>
      </c>
      <c r="AB16" s="12">
        <f t="shared" si="9"/>
        <v>132.00000000006185</v>
      </c>
      <c r="AC16" s="47">
        <v>3012.425</v>
      </c>
      <c r="AD16" s="67">
        <f t="shared" si="10"/>
        <v>630.0000000001091</v>
      </c>
      <c r="AE16" s="47">
        <v>1610.31</v>
      </c>
      <c r="AF16" s="67">
        <f t="shared" si="10"/>
        <v>179.9999999998363</v>
      </c>
      <c r="AG16" s="30">
        <v>617.52</v>
      </c>
      <c r="AH16" s="67">
        <f t="shared" si="10"/>
        <v>0</v>
      </c>
      <c r="AI16" s="30">
        <v>163.78</v>
      </c>
      <c r="AJ16" s="67">
        <f t="shared" si="10"/>
        <v>120.00000000006139</v>
      </c>
      <c r="AK16" s="73">
        <f t="shared" si="16"/>
        <v>3742.0000000012124</v>
      </c>
      <c r="AL16" s="11"/>
      <c r="AM16" s="12">
        <f t="shared" si="11"/>
        <v>0</v>
      </c>
      <c r="AN16" s="11"/>
      <c r="AO16" s="12">
        <f t="shared" si="12"/>
        <v>0</v>
      </c>
      <c r="AP16" s="11"/>
      <c r="AQ16" s="12">
        <f t="shared" si="13"/>
        <v>0</v>
      </c>
      <c r="AR16" s="11"/>
      <c r="AS16" s="12">
        <f t="shared" si="14"/>
        <v>0</v>
      </c>
      <c r="AT16" s="13">
        <f t="shared" si="17"/>
        <v>5286.0000000017635</v>
      </c>
    </row>
    <row r="17" spans="1:46" ht="12.75">
      <c r="A17" s="5" t="s">
        <v>14</v>
      </c>
      <c r="B17" s="47">
        <v>1123.483</v>
      </c>
      <c r="C17" s="12">
        <f t="shared" si="0"/>
        <v>464.99999999991815</v>
      </c>
      <c r="D17" s="34">
        <v>367.39</v>
      </c>
      <c r="E17" s="12">
        <f t="shared" si="1"/>
        <v>48.00000000000182</v>
      </c>
      <c r="F17" s="47">
        <v>887.601</v>
      </c>
      <c r="G17" s="12">
        <f t="shared" si="2"/>
        <v>104.9999999999045</v>
      </c>
      <c r="H17" s="30">
        <v>2229.99</v>
      </c>
      <c r="I17" s="12">
        <f t="shared" si="2"/>
        <v>0</v>
      </c>
      <c r="J17" s="30">
        <v>1821.045</v>
      </c>
      <c r="K17" s="67">
        <f t="shared" si="3"/>
        <v>755.9999999998581</v>
      </c>
      <c r="L17" s="30">
        <v>1224.77</v>
      </c>
      <c r="M17" s="70">
        <f t="shared" si="3"/>
        <v>0</v>
      </c>
      <c r="N17" s="30">
        <v>446.15</v>
      </c>
      <c r="O17" s="67">
        <f t="shared" si="3"/>
        <v>0</v>
      </c>
      <c r="P17" s="30">
        <v>367.14</v>
      </c>
      <c r="Q17" s="67">
        <f t="shared" si="4"/>
        <v>0</v>
      </c>
      <c r="R17" s="74">
        <f t="shared" si="15"/>
        <v>1373.9999999996826</v>
      </c>
      <c r="S17" s="47">
        <v>2695.857</v>
      </c>
      <c r="T17" s="12">
        <f t="shared" si="5"/>
        <v>971.9999999988431</v>
      </c>
      <c r="U17" s="31">
        <v>1835.37</v>
      </c>
      <c r="V17" s="12">
        <f t="shared" si="6"/>
        <v>779.9999999999727</v>
      </c>
      <c r="W17" s="47">
        <v>142.94</v>
      </c>
      <c r="X17" s="12">
        <f t="shared" si="7"/>
        <v>43.99999999998272</v>
      </c>
      <c r="Y17" s="47">
        <v>5346.345</v>
      </c>
      <c r="Z17" s="12">
        <f t="shared" si="8"/>
        <v>826.0000000009313</v>
      </c>
      <c r="AA17" s="47">
        <v>729.348</v>
      </c>
      <c r="AB17" s="12">
        <f t="shared" si="9"/>
        <v>145.99999999995816</v>
      </c>
      <c r="AC17" s="47">
        <v>3012.592</v>
      </c>
      <c r="AD17" s="67">
        <f t="shared" si="10"/>
        <v>500.999999999749</v>
      </c>
      <c r="AE17" s="47">
        <v>1610.34</v>
      </c>
      <c r="AF17" s="67">
        <f t="shared" si="10"/>
        <v>179.9999999998363</v>
      </c>
      <c r="AG17" s="30">
        <v>617.52</v>
      </c>
      <c r="AH17" s="67">
        <f t="shared" si="10"/>
        <v>0</v>
      </c>
      <c r="AI17" s="30">
        <v>163.79</v>
      </c>
      <c r="AJ17" s="67">
        <f t="shared" si="10"/>
        <v>59.99999999994543</v>
      </c>
      <c r="AK17" s="73">
        <f t="shared" si="16"/>
        <v>3448.9999999992733</v>
      </c>
      <c r="AL17" s="11"/>
      <c r="AM17" s="12">
        <f t="shared" si="11"/>
        <v>0</v>
      </c>
      <c r="AN17" s="11"/>
      <c r="AO17" s="12">
        <f t="shared" si="12"/>
        <v>0</v>
      </c>
      <c r="AP17" s="11"/>
      <c r="AQ17" s="12">
        <f t="shared" si="13"/>
        <v>0</v>
      </c>
      <c r="AR17" s="11"/>
      <c r="AS17" s="12">
        <f t="shared" si="14"/>
        <v>0</v>
      </c>
      <c r="AT17" s="13">
        <f t="shared" si="17"/>
        <v>4822.999999998956</v>
      </c>
    </row>
    <row r="18" spans="1:46" ht="12.75">
      <c r="A18" s="5" t="s">
        <v>15</v>
      </c>
      <c r="B18" s="47">
        <v>1123.663</v>
      </c>
      <c r="C18" s="12">
        <f t="shared" si="0"/>
        <v>540.000000000191</v>
      </c>
      <c r="D18" s="34">
        <v>367.418</v>
      </c>
      <c r="E18" s="12">
        <f t="shared" si="1"/>
        <v>56.00000000004002</v>
      </c>
      <c r="F18" s="47">
        <v>887.641</v>
      </c>
      <c r="G18" s="12">
        <f t="shared" si="2"/>
        <v>119.99999999989086</v>
      </c>
      <c r="H18" s="30">
        <v>2229.99</v>
      </c>
      <c r="I18" s="12">
        <f t="shared" si="2"/>
        <v>0</v>
      </c>
      <c r="J18" s="30">
        <v>1821.196</v>
      </c>
      <c r="K18" s="67">
        <f t="shared" si="3"/>
        <v>905.9999999990396</v>
      </c>
      <c r="L18" s="30">
        <v>1224.77</v>
      </c>
      <c r="M18" s="70">
        <f t="shared" si="3"/>
        <v>0</v>
      </c>
      <c r="N18" s="30">
        <v>446.16</v>
      </c>
      <c r="O18" s="67">
        <f t="shared" si="3"/>
        <v>60.00000000028649</v>
      </c>
      <c r="P18" s="30">
        <v>367.14</v>
      </c>
      <c r="Q18" s="67">
        <f t="shared" si="4"/>
        <v>0</v>
      </c>
      <c r="R18" s="74">
        <f t="shared" si="15"/>
        <v>1681.999999999448</v>
      </c>
      <c r="S18" s="47">
        <v>2696.047</v>
      </c>
      <c r="T18" s="12">
        <f t="shared" si="5"/>
        <v>1140.0000000003274</v>
      </c>
      <c r="U18" s="31">
        <v>1835.64</v>
      </c>
      <c r="V18" s="12">
        <f t="shared" si="6"/>
        <v>810.0000000006276</v>
      </c>
      <c r="W18" s="47">
        <v>142.953</v>
      </c>
      <c r="X18" s="12">
        <f t="shared" si="7"/>
        <v>52.00000000002092</v>
      </c>
      <c r="Y18" s="47">
        <v>5346.821</v>
      </c>
      <c r="Z18" s="12">
        <f t="shared" si="8"/>
        <v>951.9999999993161</v>
      </c>
      <c r="AA18" s="47">
        <v>729.446</v>
      </c>
      <c r="AB18" s="12">
        <f t="shared" si="9"/>
        <v>196.00000000014006</v>
      </c>
      <c r="AC18" s="47">
        <v>3012.789</v>
      </c>
      <c r="AD18" s="67">
        <f t="shared" si="10"/>
        <v>591.0000000003492</v>
      </c>
      <c r="AE18" s="47">
        <v>1610.38</v>
      </c>
      <c r="AF18" s="67">
        <f t="shared" si="10"/>
        <v>240.00000000114596</v>
      </c>
      <c r="AG18" s="30">
        <v>617.52</v>
      </c>
      <c r="AH18" s="67">
        <f t="shared" si="10"/>
        <v>0</v>
      </c>
      <c r="AI18" s="30">
        <v>163.81</v>
      </c>
      <c r="AJ18" s="67">
        <f t="shared" si="10"/>
        <v>120.00000000006139</v>
      </c>
      <c r="AK18" s="73">
        <f t="shared" si="16"/>
        <v>3981.000000001927</v>
      </c>
      <c r="AL18" s="11"/>
      <c r="AM18" s="12">
        <f t="shared" si="11"/>
        <v>0</v>
      </c>
      <c r="AN18" s="11"/>
      <c r="AO18" s="12">
        <f t="shared" si="12"/>
        <v>0</v>
      </c>
      <c r="AP18" s="11"/>
      <c r="AQ18" s="12">
        <f t="shared" si="13"/>
        <v>0</v>
      </c>
      <c r="AR18" s="11"/>
      <c r="AS18" s="12">
        <f t="shared" si="14"/>
        <v>0</v>
      </c>
      <c r="AT18" s="13">
        <f t="shared" si="17"/>
        <v>5663.000000001375</v>
      </c>
    </row>
    <row r="19" spans="1:46" ht="12.75">
      <c r="A19" s="5" t="s">
        <v>16</v>
      </c>
      <c r="B19" s="47">
        <v>1123.837</v>
      </c>
      <c r="C19" s="12">
        <f t="shared" si="0"/>
        <v>521.9999999999345</v>
      </c>
      <c r="D19" s="34">
        <v>367.446</v>
      </c>
      <c r="E19" s="12">
        <f t="shared" si="1"/>
        <v>56.00000000004002</v>
      </c>
      <c r="F19" s="47">
        <v>887.679</v>
      </c>
      <c r="G19" s="12">
        <f t="shared" si="2"/>
        <v>114.00000000003274</v>
      </c>
      <c r="H19" s="30">
        <v>2229.99</v>
      </c>
      <c r="I19" s="12">
        <f t="shared" si="2"/>
        <v>0</v>
      </c>
      <c r="J19" s="30">
        <v>1821.347</v>
      </c>
      <c r="K19" s="67">
        <f t="shared" si="3"/>
        <v>906.0000000004038</v>
      </c>
      <c r="L19" s="30">
        <v>1224.77</v>
      </c>
      <c r="M19" s="70">
        <f t="shared" si="3"/>
        <v>0</v>
      </c>
      <c r="N19" s="30">
        <v>446.16</v>
      </c>
      <c r="O19" s="67">
        <f t="shared" si="3"/>
        <v>0</v>
      </c>
      <c r="P19" s="30">
        <v>367.14</v>
      </c>
      <c r="Q19" s="67">
        <f t="shared" si="4"/>
        <v>0</v>
      </c>
      <c r="R19" s="74">
        <f t="shared" si="15"/>
        <v>1598.000000000411</v>
      </c>
      <c r="S19" s="47">
        <v>2696.233</v>
      </c>
      <c r="T19" s="12">
        <f t="shared" si="5"/>
        <v>1116.000000000895</v>
      </c>
      <c r="U19" s="31">
        <v>1835.88</v>
      </c>
      <c r="V19" s="12">
        <f t="shared" si="6"/>
        <v>720.0000000000273</v>
      </c>
      <c r="W19" s="47">
        <v>142.965</v>
      </c>
      <c r="X19" s="12">
        <f t="shared" si="7"/>
        <v>48.00000000000182</v>
      </c>
      <c r="Y19" s="47">
        <v>5347.275</v>
      </c>
      <c r="Z19" s="12">
        <f t="shared" si="8"/>
        <v>907.999999999447</v>
      </c>
      <c r="AA19" s="84">
        <v>729.541</v>
      </c>
      <c r="AB19" s="12">
        <f t="shared" si="9"/>
        <v>190.00000000005457</v>
      </c>
      <c r="AC19" s="47">
        <v>3012.984</v>
      </c>
      <c r="AD19" s="67">
        <f t="shared" si="10"/>
        <v>584.9999999991269</v>
      </c>
      <c r="AE19" s="47">
        <v>1610.41</v>
      </c>
      <c r="AF19" s="67">
        <f t="shared" si="10"/>
        <v>179.9999999998363</v>
      </c>
      <c r="AG19" s="30">
        <v>617.52</v>
      </c>
      <c r="AH19" s="67">
        <f t="shared" si="10"/>
        <v>0</v>
      </c>
      <c r="AI19" s="30">
        <v>163.82</v>
      </c>
      <c r="AJ19" s="67">
        <f t="shared" si="10"/>
        <v>59.99999999994543</v>
      </c>
      <c r="AK19" s="73">
        <f t="shared" si="16"/>
        <v>3746.999999999389</v>
      </c>
      <c r="AL19" s="11"/>
      <c r="AM19" s="12">
        <f t="shared" si="11"/>
        <v>0</v>
      </c>
      <c r="AN19" s="11"/>
      <c r="AO19" s="12">
        <f t="shared" si="12"/>
        <v>0</v>
      </c>
      <c r="AP19" s="11"/>
      <c r="AQ19" s="12">
        <f t="shared" si="13"/>
        <v>0</v>
      </c>
      <c r="AR19" s="11"/>
      <c r="AS19" s="12">
        <f t="shared" si="14"/>
        <v>0</v>
      </c>
      <c r="AT19" s="13">
        <f t="shared" si="17"/>
        <v>5344.9999999998</v>
      </c>
    </row>
    <row r="20" spans="1:46" ht="12.75">
      <c r="A20" s="5" t="s">
        <v>17</v>
      </c>
      <c r="B20" s="47">
        <v>1124.004</v>
      </c>
      <c r="C20" s="12">
        <f t="shared" si="0"/>
        <v>500.999999999749</v>
      </c>
      <c r="D20" s="34">
        <v>367.473</v>
      </c>
      <c r="E20" s="12">
        <f t="shared" si="1"/>
        <v>53.999999999973625</v>
      </c>
      <c r="F20" s="47">
        <v>887.719</v>
      </c>
      <c r="G20" s="12">
        <f t="shared" si="2"/>
        <v>120.00000000023192</v>
      </c>
      <c r="H20" s="30">
        <v>2229.99</v>
      </c>
      <c r="I20" s="12">
        <f t="shared" si="2"/>
        <v>0</v>
      </c>
      <c r="J20" s="30">
        <v>1821.503</v>
      </c>
      <c r="K20" s="67">
        <f t="shared" si="3"/>
        <v>935.9999999996944</v>
      </c>
      <c r="L20" s="30">
        <v>1224.77</v>
      </c>
      <c r="M20" s="70">
        <f t="shared" si="3"/>
        <v>0</v>
      </c>
      <c r="N20" s="30">
        <v>446.17</v>
      </c>
      <c r="O20" s="67">
        <f t="shared" si="3"/>
        <v>59.99999999994543</v>
      </c>
      <c r="P20" s="30">
        <v>367.14</v>
      </c>
      <c r="Q20" s="67">
        <f t="shared" si="4"/>
        <v>0</v>
      </c>
      <c r="R20" s="74">
        <f t="shared" si="15"/>
        <v>1670.9999999995944</v>
      </c>
      <c r="S20" s="47">
        <v>2696.427</v>
      </c>
      <c r="T20" s="12">
        <f t="shared" si="5"/>
        <v>1163.99999999976</v>
      </c>
      <c r="U20" s="31">
        <v>1836.11</v>
      </c>
      <c r="V20" s="12">
        <f t="shared" si="6"/>
        <v>689.9999999993724</v>
      </c>
      <c r="W20" s="47">
        <v>142.977</v>
      </c>
      <c r="X20" s="12">
        <f t="shared" si="7"/>
        <v>48.00000000000182</v>
      </c>
      <c r="Y20" s="47">
        <v>5347.741</v>
      </c>
      <c r="Z20" s="12">
        <f t="shared" si="8"/>
        <v>932.0000000006985</v>
      </c>
      <c r="AA20" s="30">
        <v>729.629</v>
      </c>
      <c r="AB20" s="12">
        <f t="shared" si="9"/>
        <v>175.99999999993088</v>
      </c>
      <c r="AC20" s="47">
        <v>3013.177</v>
      </c>
      <c r="AD20" s="67">
        <f t="shared" si="10"/>
        <v>579.000000000633</v>
      </c>
      <c r="AE20" s="47">
        <v>1610.45</v>
      </c>
      <c r="AF20" s="67">
        <f t="shared" si="10"/>
        <v>239.99999999978172</v>
      </c>
      <c r="AG20" s="30">
        <v>617.52</v>
      </c>
      <c r="AH20" s="67">
        <f t="shared" si="10"/>
        <v>0</v>
      </c>
      <c r="AI20" s="30">
        <v>163.84</v>
      </c>
      <c r="AJ20" s="67">
        <f t="shared" si="10"/>
        <v>120.00000000006139</v>
      </c>
      <c r="AK20" s="73">
        <f t="shared" si="16"/>
        <v>3829.0000000001783</v>
      </c>
      <c r="AL20" s="11"/>
      <c r="AM20" s="12">
        <f t="shared" si="11"/>
        <v>0</v>
      </c>
      <c r="AN20" s="11"/>
      <c r="AO20" s="12">
        <f t="shared" si="12"/>
        <v>0</v>
      </c>
      <c r="AP20" s="11"/>
      <c r="AQ20" s="12">
        <f t="shared" si="13"/>
        <v>0</v>
      </c>
      <c r="AR20" s="11"/>
      <c r="AS20" s="12">
        <f t="shared" si="14"/>
        <v>0</v>
      </c>
      <c r="AT20" s="13">
        <f t="shared" si="17"/>
        <v>5499.999999999773</v>
      </c>
    </row>
    <row r="21" spans="1:46" ht="12.75">
      <c r="A21" s="5" t="s">
        <v>18</v>
      </c>
      <c r="B21" s="47">
        <v>1124.18</v>
      </c>
      <c r="C21" s="12">
        <f t="shared" si="0"/>
        <v>528.0000000004748</v>
      </c>
      <c r="D21" s="34">
        <v>367.501</v>
      </c>
      <c r="E21" s="12">
        <f t="shared" si="1"/>
        <v>55.99999999992633</v>
      </c>
      <c r="F21" s="47">
        <v>887.758</v>
      </c>
      <c r="G21" s="12">
        <f t="shared" si="2"/>
        <v>116.9999999999618</v>
      </c>
      <c r="H21" s="30">
        <v>2229.99</v>
      </c>
      <c r="I21" s="12">
        <f t="shared" si="2"/>
        <v>0</v>
      </c>
      <c r="J21" s="30">
        <v>1821.651</v>
      </c>
      <c r="K21" s="67">
        <f t="shared" si="3"/>
        <v>888.0000000008295</v>
      </c>
      <c r="L21" s="30">
        <v>1224.77</v>
      </c>
      <c r="M21" s="70">
        <f t="shared" si="3"/>
        <v>0</v>
      </c>
      <c r="N21" s="30">
        <v>446.17</v>
      </c>
      <c r="O21" s="67">
        <f t="shared" si="3"/>
        <v>0</v>
      </c>
      <c r="P21" s="30">
        <v>367.14</v>
      </c>
      <c r="Q21" s="67">
        <f t="shared" si="4"/>
        <v>0</v>
      </c>
      <c r="R21" s="74">
        <f t="shared" si="15"/>
        <v>1589.0000000011923</v>
      </c>
      <c r="S21" s="47">
        <v>2696.616</v>
      </c>
      <c r="T21" s="12">
        <f t="shared" si="5"/>
        <v>1133.999999999105</v>
      </c>
      <c r="U21" s="31">
        <v>1836.32</v>
      </c>
      <c r="V21" s="12">
        <f t="shared" si="6"/>
        <v>630.0000000001091</v>
      </c>
      <c r="W21" s="47">
        <v>142.989</v>
      </c>
      <c r="X21" s="12">
        <f t="shared" si="7"/>
        <v>48.00000000000182</v>
      </c>
      <c r="Y21" s="47">
        <v>5348.203</v>
      </c>
      <c r="Z21" s="12">
        <f t="shared" si="8"/>
        <v>924.0000000008877</v>
      </c>
      <c r="AA21" s="47">
        <v>729.69</v>
      </c>
      <c r="AB21" s="12">
        <f t="shared" si="9"/>
        <v>122.00000000007094</v>
      </c>
      <c r="AC21" s="47">
        <v>3013.367</v>
      </c>
      <c r="AD21" s="67">
        <f t="shared" si="10"/>
        <v>570.0000000001637</v>
      </c>
      <c r="AE21" s="47">
        <v>1610.49</v>
      </c>
      <c r="AF21" s="67">
        <f t="shared" si="10"/>
        <v>239.99999999978172</v>
      </c>
      <c r="AG21" s="30">
        <v>617.52</v>
      </c>
      <c r="AH21" s="67">
        <f t="shared" si="10"/>
        <v>0</v>
      </c>
      <c r="AI21" s="30">
        <v>163.85</v>
      </c>
      <c r="AJ21" s="67">
        <f t="shared" si="10"/>
        <v>59.99999999994543</v>
      </c>
      <c r="AK21" s="73">
        <f t="shared" si="16"/>
        <v>3668.00000000012</v>
      </c>
      <c r="AL21" s="11"/>
      <c r="AM21" s="12">
        <f t="shared" si="11"/>
        <v>0</v>
      </c>
      <c r="AN21" s="11"/>
      <c r="AO21" s="12">
        <f t="shared" si="12"/>
        <v>0</v>
      </c>
      <c r="AP21" s="11"/>
      <c r="AQ21" s="12">
        <f t="shared" si="13"/>
        <v>0</v>
      </c>
      <c r="AR21" s="11"/>
      <c r="AS21" s="12">
        <f t="shared" si="14"/>
        <v>0</v>
      </c>
      <c r="AT21" s="13">
        <f t="shared" si="17"/>
        <v>5257.000000001312</v>
      </c>
    </row>
    <row r="22" spans="1:46" ht="12.75">
      <c r="A22" s="5" t="s">
        <v>19</v>
      </c>
      <c r="B22" s="47">
        <v>1124.346</v>
      </c>
      <c r="C22" s="12">
        <f t="shared" si="0"/>
        <v>497.9999999998199</v>
      </c>
      <c r="D22" s="34">
        <v>367.528</v>
      </c>
      <c r="E22" s="12">
        <f t="shared" si="1"/>
        <v>54.00000000008731</v>
      </c>
      <c r="F22" s="47">
        <v>887.796</v>
      </c>
      <c r="G22" s="12">
        <f t="shared" si="2"/>
        <v>114.00000000003274</v>
      </c>
      <c r="H22" s="30">
        <v>2229.99</v>
      </c>
      <c r="I22" s="12">
        <f t="shared" si="2"/>
        <v>0</v>
      </c>
      <c r="J22" s="30">
        <v>1821.798</v>
      </c>
      <c r="K22" s="67">
        <f t="shared" si="3"/>
        <v>881.9999999996071</v>
      </c>
      <c r="L22" s="30">
        <v>1224.77</v>
      </c>
      <c r="M22" s="70">
        <f t="shared" si="3"/>
        <v>0</v>
      </c>
      <c r="N22" s="30">
        <v>446.18</v>
      </c>
      <c r="O22" s="67">
        <f t="shared" si="3"/>
        <v>59.99999999994543</v>
      </c>
      <c r="P22" s="30">
        <v>367.14</v>
      </c>
      <c r="Q22" s="67">
        <f t="shared" si="4"/>
        <v>0</v>
      </c>
      <c r="R22" s="74">
        <f t="shared" si="15"/>
        <v>1607.9999999994925</v>
      </c>
      <c r="S22" s="47">
        <v>2696.81</v>
      </c>
      <c r="T22" s="12">
        <f t="shared" si="5"/>
        <v>1163.99999999976</v>
      </c>
      <c r="U22" s="31">
        <v>1836.52</v>
      </c>
      <c r="V22" s="12">
        <f t="shared" si="6"/>
        <v>600.0000000001364</v>
      </c>
      <c r="W22" s="47">
        <v>143.002</v>
      </c>
      <c r="X22" s="12">
        <f t="shared" si="7"/>
        <v>52.00000000002092</v>
      </c>
      <c r="Y22" s="47">
        <v>5348.674</v>
      </c>
      <c r="Z22" s="12">
        <f t="shared" si="8"/>
        <v>941.9999999990978</v>
      </c>
      <c r="AA22" s="47">
        <v>729.753</v>
      </c>
      <c r="AB22" s="12">
        <f t="shared" si="9"/>
        <v>125.99999999997635</v>
      </c>
      <c r="AC22" s="47">
        <v>3013.559</v>
      </c>
      <c r="AD22" s="67">
        <f t="shared" si="10"/>
        <v>576.0000000000218</v>
      </c>
      <c r="AE22" s="47">
        <v>1610.53</v>
      </c>
      <c r="AF22" s="67">
        <f t="shared" si="10"/>
        <v>239.99999999978172</v>
      </c>
      <c r="AG22" s="30">
        <v>617.52</v>
      </c>
      <c r="AH22" s="67">
        <f t="shared" si="10"/>
        <v>0</v>
      </c>
      <c r="AI22" s="30">
        <v>163.87</v>
      </c>
      <c r="AJ22" s="67">
        <f t="shared" si="10"/>
        <v>120.00000000006139</v>
      </c>
      <c r="AK22" s="73">
        <f t="shared" si="16"/>
        <v>3699.999999998795</v>
      </c>
      <c r="AL22" s="11"/>
      <c r="AM22" s="12">
        <f t="shared" si="11"/>
        <v>0</v>
      </c>
      <c r="AN22" s="11"/>
      <c r="AO22" s="12">
        <f t="shared" si="12"/>
        <v>0</v>
      </c>
      <c r="AP22" s="11"/>
      <c r="AQ22" s="12">
        <f t="shared" si="13"/>
        <v>0</v>
      </c>
      <c r="AR22" s="11"/>
      <c r="AS22" s="12">
        <f t="shared" si="14"/>
        <v>0</v>
      </c>
      <c r="AT22" s="13">
        <f t="shared" si="17"/>
        <v>5307.999999998287</v>
      </c>
    </row>
    <row r="23" spans="1:46" ht="12.75">
      <c r="A23" s="5" t="s">
        <v>20</v>
      </c>
      <c r="B23" s="47">
        <v>1124.502</v>
      </c>
      <c r="C23" s="12">
        <f t="shared" si="0"/>
        <v>467.9999999998472</v>
      </c>
      <c r="D23" s="34">
        <v>367.556</v>
      </c>
      <c r="E23" s="12">
        <f t="shared" si="1"/>
        <v>55.99999999992633</v>
      </c>
      <c r="F23" s="47">
        <v>887.835</v>
      </c>
      <c r="G23" s="12">
        <f t="shared" si="2"/>
        <v>116.9999999999618</v>
      </c>
      <c r="H23" s="30">
        <v>2229.99</v>
      </c>
      <c r="I23" s="12">
        <f t="shared" si="2"/>
        <v>0</v>
      </c>
      <c r="J23" s="30">
        <v>1821.938</v>
      </c>
      <c r="K23" s="67">
        <f t="shared" si="3"/>
        <v>840.0000000006003</v>
      </c>
      <c r="L23" s="30">
        <v>1224.77</v>
      </c>
      <c r="M23" s="70">
        <f t="shared" si="3"/>
        <v>0</v>
      </c>
      <c r="N23" s="30">
        <v>446.18</v>
      </c>
      <c r="O23" s="67">
        <f t="shared" si="3"/>
        <v>0</v>
      </c>
      <c r="P23" s="30">
        <v>367.14</v>
      </c>
      <c r="Q23" s="67">
        <f t="shared" si="4"/>
        <v>0</v>
      </c>
      <c r="R23" s="74">
        <f t="shared" si="15"/>
        <v>1481.0000000003356</v>
      </c>
      <c r="S23" s="47">
        <v>2696.995</v>
      </c>
      <c r="T23" s="12">
        <f t="shared" si="5"/>
        <v>1109.9999999996726</v>
      </c>
      <c r="U23" s="31">
        <v>1836.77</v>
      </c>
      <c r="V23" s="12">
        <f t="shared" si="6"/>
        <v>750</v>
      </c>
      <c r="W23" s="47">
        <v>143.013</v>
      </c>
      <c r="X23" s="12">
        <f t="shared" si="7"/>
        <v>43.99999999998272</v>
      </c>
      <c r="Y23" s="47">
        <v>5349.137</v>
      </c>
      <c r="Z23" s="12">
        <f t="shared" si="8"/>
        <v>925.9999999994761</v>
      </c>
      <c r="AA23" s="47">
        <v>729.811</v>
      </c>
      <c r="AB23" s="12">
        <f t="shared" si="9"/>
        <v>115.99999999998545</v>
      </c>
      <c r="AC23" s="47">
        <v>3013.745</v>
      </c>
      <c r="AD23" s="67">
        <f t="shared" si="10"/>
        <v>557.9999999990832</v>
      </c>
      <c r="AE23" s="47">
        <v>1610.56</v>
      </c>
      <c r="AF23" s="67">
        <f t="shared" si="10"/>
        <v>179.9999999998363</v>
      </c>
      <c r="AG23" s="30">
        <v>617.52</v>
      </c>
      <c r="AH23" s="67">
        <f t="shared" si="10"/>
        <v>0</v>
      </c>
      <c r="AI23" s="30">
        <v>163.88</v>
      </c>
      <c r="AJ23" s="67">
        <f t="shared" si="10"/>
        <v>59.99999999994543</v>
      </c>
      <c r="AK23" s="73">
        <f t="shared" si="16"/>
        <v>3683.9999999980364</v>
      </c>
      <c r="AL23" s="11"/>
      <c r="AM23" s="12">
        <f t="shared" si="11"/>
        <v>0</v>
      </c>
      <c r="AN23" s="11"/>
      <c r="AO23" s="12">
        <f t="shared" si="12"/>
        <v>0</v>
      </c>
      <c r="AP23" s="11"/>
      <c r="AQ23" s="12">
        <f t="shared" si="13"/>
        <v>0</v>
      </c>
      <c r="AR23" s="11"/>
      <c r="AS23" s="12">
        <f t="shared" si="14"/>
        <v>0</v>
      </c>
      <c r="AT23" s="13">
        <f t="shared" si="17"/>
        <v>5164.999999998372</v>
      </c>
    </row>
    <row r="24" spans="1:46" ht="12.75">
      <c r="A24" s="5" t="s">
        <v>21</v>
      </c>
      <c r="B24" s="47">
        <v>1124.655</v>
      </c>
      <c r="C24" s="12">
        <f t="shared" si="0"/>
        <v>459.00000000006</v>
      </c>
      <c r="D24" s="34">
        <v>367.583</v>
      </c>
      <c r="E24" s="12">
        <f t="shared" si="1"/>
        <v>54.00000000008731</v>
      </c>
      <c r="F24" s="47">
        <v>887.875</v>
      </c>
      <c r="G24" s="12">
        <f t="shared" si="2"/>
        <v>119.99999999989086</v>
      </c>
      <c r="H24" s="30">
        <v>2229.99</v>
      </c>
      <c r="I24" s="12">
        <f t="shared" si="2"/>
        <v>0</v>
      </c>
      <c r="J24" s="30">
        <v>1822.077</v>
      </c>
      <c r="K24" s="67">
        <f t="shared" si="3"/>
        <v>833.9999999993779</v>
      </c>
      <c r="L24" s="30">
        <v>1224.77</v>
      </c>
      <c r="M24" s="70">
        <f t="shared" si="3"/>
        <v>0</v>
      </c>
      <c r="N24" s="30">
        <v>446.19</v>
      </c>
      <c r="O24" s="67">
        <f t="shared" si="3"/>
        <v>59.99999999994543</v>
      </c>
      <c r="P24" s="30">
        <v>367.14</v>
      </c>
      <c r="Q24" s="67">
        <f t="shared" si="4"/>
        <v>0</v>
      </c>
      <c r="R24" s="74">
        <f t="shared" si="15"/>
        <v>1526.9999999993615</v>
      </c>
      <c r="S24" s="47">
        <v>2697.19</v>
      </c>
      <c r="T24" s="12">
        <f t="shared" si="5"/>
        <v>1170.0000000009823</v>
      </c>
      <c r="U24" s="31">
        <v>1836.98</v>
      </c>
      <c r="V24" s="12">
        <f t="shared" si="6"/>
        <v>630.0000000001091</v>
      </c>
      <c r="W24" s="47">
        <v>143.026</v>
      </c>
      <c r="X24" s="12">
        <f t="shared" si="7"/>
        <v>52.00000000002092</v>
      </c>
      <c r="Y24" s="47">
        <v>5349.606</v>
      </c>
      <c r="Z24" s="12">
        <f t="shared" si="8"/>
        <v>938.0000000001019</v>
      </c>
      <c r="AA24" s="47">
        <v>729.877</v>
      </c>
      <c r="AB24" s="12">
        <f t="shared" si="9"/>
        <v>131.99999999983447</v>
      </c>
      <c r="AC24" s="47">
        <v>3013.932</v>
      </c>
      <c r="AD24" s="67">
        <f t="shared" si="10"/>
        <v>560.9999999996944</v>
      </c>
      <c r="AE24" s="47">
        <v>1610.6</v>
      </c>
      <c r="AF24" s="67">
        <f t="shared" si="10"/>
        <v>239.99999999978172</v>
      </c>
      <c r="AG24" s="30">
        <v>617.52</v>
      </c>
      <c r="AH24" s="67">
        <f t="shared" si="10"/>
        <v>0</v>
      </c>
      <c r="AI24" s="30">
        <v>163.9</v>
      </c>
      <c r="AJ24" s="67">
        <f t="shared" si="10"/>
        <v>120.00000000006139</v>
      </c>
      <c r="AK24" s="73">
        <f t="shared" si="16"/>
        <v>3723.000000000525</v>
      </c>
      <c r="AL24" s="11"/>
      <c r="AM24" s="12">
        <f t="shared" si="11"/>
        <v>0</v>
      </c>
      <c r="AN24" s="11"/>
      <c r="AO24" s="12">
        <f t="shared" si="12"/>
        <v>0</v>
      </c>
      <c r="AP24" s="11"/>
      <c r="AQ24" s="12">
        <f t="shared" si="13"/>
        <v>0</v>
      </c>
      <c r="AR24" s="11"/>
      <c r="AS24" s="12">
        <f t="shared" si="14"/>
        <v>0</v>
      </c>
      <c r="AT24" s="13">
        <f t="shared" si="17"/>
        <v>5249.999999999886</v>
      </c>
    </row>
    <row r="25" spans="1:46" ht="12.75">
      <c r="A25" s="5" t="s">
        <v>22</v>
      </c>
      <c r="B25" s="47">
        <v>1124.82</v>
      </c>
      <c r="C25" s="12">
        <f t="shared" si="0"/>
        <v>494.99999999989086</v>
      </c>
      <c r="D25" s="34">
        <v>367.601</v>
      </c>
      <c r="E25" s="12">
        <f t="shared" si="1"/>
        <v>35.99999999994452</v>
      </c>
      <c r="F25" s="47">
        <v>887.918</v>
      </c>
      <c r="G25" s="12">
        <f t="shared" si="2"/>
        <v>129.0000000000191</v>
      </c>
      <c r="H25" s="30">
        <v>2229.99</v>
      </c>
      <c r="I25" s="12">
        <f t="shared" si="2"/>
        <v>0</v>
      </c>
      <c r="J25" s="30">
        <v>1822.225</v>
      </c>
      <c r="K25" s="67">
        <f t="shared" si="3"/>
        <v>887.9999999994652</v>
      </c>
      <c r="L25" s="30">
        <v>1224.77</v>
      </c>
      <c r="M25" s="70">
        <f t="shared" si="3"/>
        <v>0</v>
      </c>
      <c r="N25" s="30">
        <v>446.19</v>
      </c>
      <c r="O25" s="67">
        <f t="shared" si="3"/>
        <v>0</v>
      </c>
      <c r="P25" s="30">
        <v>367.14</v>
      </c>
      <c r="Q25" s="67">
        <f t="shared" si="4"/>
        <v>0</v>
      </c>
      <c r="R25" s="74">
        <f t="shared" si="15"/>
        <v>1547.9999999993197</v>
      </c>
      <c r="S25" s="47">
        <v>2697.402</v>
      </c>
      <c r="T25" s="12">
        <f t="shared" si="5"/>
        <v>1271.9999999999345</v>
      </c>
      <c r="U25" s="31">
        <v>1837.19</v>
      </c>
      <c r="V25" s="12">
        <f t="shared" si="6"/>
        <v>630.0000000001091</v>
      </c>
      <c r="W25" s="47">
        <v>143.044</v>
      </c>
      <c r="X25" s="12">
        <f t="shared" si="7"/>
        <v>72.00000000000273</v>
      </c>
      <c r="Y25" s="47">
        <v>5350.125</v>
      </c>
      <c r="Z25" s="12">
        <f t="shared" si="8"/>
        <v>1038.0000000004657</v>
      </c>
      <c r="AA25" s="47">
        <v>729.947</v>
      </c>
      <c r="AB25" s="12">
        <f t="shared" si="9"/>
        <v>140.00000000010004</v>
      </c>
      <c r="AC25" s="47">
        <v>3014.129</v>
      </c>
      <c r="AD25" s="67">
        <f t="shared" si="10"/>
        <v>591.0000000003492</v>
      </c>
      <c r="AE25" s="47">
        <v>1610.63</v>
      </c>
      <c r="AF25" s="67">
        <f t="shared" si="10"/>
        <v>180.00000000120053</v>
      </c>
      <c r="AG25" s="30">
        <v>617.52</v>
      </c>
      <c r="AH25" s="67">
        <f t="shared" si="10"/>
        <v>0</v>
      </c>
      <c r="AI25" s="30">
        <v>163.92</v>
      </c>
      <c r="AJ25" s="67">
        <f t="shared" si="10"/>
        <v>119.99999999989086</v>
      </c>
      <c r="AK25" s="73">
        <f t="shared" si="16"/>
        <v>3923.000000002162</v>
      </c>
      <c r="AL25" s="11"/>
      <c r="AM25" s="12">
        <f t="shared" si="11"/>
        <v>0</v>
      </c>
      <c r="AN25" s="11"/>
      <c r="AO25" s="12">
        <f t="shared" si="12"/>
        <v>0</v>
      </c>
      <c r="AP25" s="11"/>
      <c r="AQ25" s="12">
        <f t="shared" si="13"/>
        <v>0</v>
      </c>
      <c r="AR25" s="11"/>
      <c r="AS25" s="12">
        <f t="shared" si="14"/>
        <v>0</v>
      </c>
      <c r="AT25" s="13">
        <f t="shared" si="17"/>
        <v>5471.000000001482</v>
      </c>
    </row>
    <row r="26" spans="1:46" ht="12.75">
      <c r="A26" s="5" t="s">
        <v>23</v>
      </c>
      <c r="B26" s="47">
        <v>1124.997</v>
      </c>
      <c r="C26" s="12">
        <f t="shared" si="0"/>
        <v>531.0000000004038</v>
      </c>
      <c r="D26" s="34">
        <v>367.616</v>
      </c>
      <c r="E26" s="12">
        <f t="shared" si="1"/>
        <v>29.999999999972715</v>
      </c>
      <c r="F26" s="47">
        <v>887.965</v>
      </c>
      <c r="G26" s="12">
        <f t="shared" si="2"/>
        <v>141.0000000000764</v>
      </c>
      <c r="H26" s="30">
        <v>2229.99</v>
      </c>
      <c r="I26" s="12"/>
      <c r="J26" s="30">
        <v>1822.381</v>
      </c>
      <c r="K26" s="67">
        <f t="shared" si="3"/>
        <v>936.0000000010587</v>
      </c>
      <c r="L26" s="30">
        <v>1224.77</v>
      </c>
      <c r="M26" s="70">
        <f t="shared" si="3"/>
        <v>0</v>
      </c>
      <c r="N26" s="30">
        <v>446.2</v>
      </c>
      <c r="O26" s="67">
        <f t="shared" si="3"/>
        <v>59.99999999994543</v>
      </c>
      <c r="P26" s="30">
        <v>367.14</v>
      </c>
      <c r="Q26" s="67">
        <f t="shared" si="4"/>
        <v>0</v>
      </c>
      <c r="R26" s="74">
        <f t="shared" si="15"/>
        <v>1698.000000001457</v>
      </c>
      <c r="S26" s="47">
        <v>2697.62</v>
      </c>
      <c r="T26" s="12">
        <f t="shared" si="5"/>
        <v>1307.9999999990832</v>
      </c>
      <c r="U26" s="31">
        <v>1837.35</v>
      </c>
      <c r="V26" s="12">
        <f t="shared" si="6"/>
        <v>479.99999999956344</v>
      </c>
      <c r="W26" s="47">
        <v>143.064</v>
      </c>
      <c r="X26" s="12">
        <f t="shared" si="7"/>
        <v>79.99999999992724</v>
      </c>
      <c r="Y26" s="47">
        <v>5350.685</v>
      </c>
      <c r="Z26" s="12">
        <f t="shared" si="8"/>
        <v>1120.0000000008004</v>
      </c>
      <c r="AA26" s="47">
        <v>730.013</v>
      </c>
      <c r="AB26" s="12">
        <f t="shared" si="9"/>
        <v>132.00000000006185</v>
      </c>
      <c r="AC26" s="47">
        <v>3014.329</v>
      </c>
      <c r="AD26" s="67">
        <f t="shared" si="10"/>
        <v>600.0000000008185</v>
      </c>
      <c r="AE26" s="47">
        <v>1610.66</v>
      </c>
      <c r="AF26" s="67">
        <f t="shared" si="10"/>
        <v>179.9999999998363</v>
      </c>
      <c r="AG26" s="30">
        <v>617.52</v>
      </c>
      <c r="AH26" s="67">
        <f t="shared" si="10"/>
        <v>0</v>
      </c>
      <c r="AI26" s="30">
        <v>163.94</v>
      </c>
      <c r="AJ26" s="67">
        <f t="shared" si="10"/>
        <v>120.00000000006139</v>
      </c>
      <c r="AK26" s="73">
        <f t="shared" si="16"/>
        <v>3900.000000000091</v>
      </c>
      <c r="AL26" s="11"/>
      <c r="AM26" s="12">
        <f t="shared" si="11"/>
        <v>0</v>
      </c>
      <c r="AN26" s="11"/>
      <c r="AO26" s="12">
        <f t="shared" si="12"/>
        <v>0</v>
      </c>
      <c r="AP26" s="11"/>
      <c r="AQ26" s="12">
        <f t="shared" si="13"/>
        <v>0</v>
      </c>
      <c r="AR26" s="11"/>
      <c r="AS26" s="12">
        <f t="shared" si="14"/>
        <v>0</v>
      </c>
      <c r="AT26" s="13">
        <f t="shared" si="17"/>
        <v>5598.000000001548</v>
      </c>
    </row>
    <row r="27" spans="1:46" ht="12.75">
      <c r="A27" s="5" t="s">
        <v>24</v>
      </c>
      <c r="B27" s="47">
        <v>1125.171</v>
      </c>
      <c r="C27" s="12">
        <f t="shared" si="0"/>
        <v>521.9999999999345</v>
      </c>
      <c r="D27" s="34">
        <v>367.631</v>
      </c>
      <c r="E27" s="12">
        <f t="shared" si="1"/>
        <v>29.999999999972715</v>
      </c>
      <c r="F27" s="47">
        <v>888.017</v>
      </c>
      <c r="G27" s="12">
        <f t="shared" si="2"/>
        <v>156.00000000006276</v>
      </c>
      <c r="H27" s="30">
        <v>2229.99</v>
      </c>
      <c r="I27" s="12">
        <f t="shared" si="2"/>
        <v>0</v>
      </c>
      <c r="J27" s="30">
        <v>1822.531</v>
      </c>
      <c r="K27" s="67">
        <f t="shared" si="3"/>
        <v>899.9999999991815</v>
      </c>
      <c r="L27" s="30">
        <v>1224.77</v>
      </c>
      <c r="M27" s="70">
        <f t="shared" si="3"/>
        <v>0</v>
      </c>
      <c r="N27" s="30">
        <v>446.2</v>
      </c>
      <c r="O27" s="67">
        <f t="shared" si="3"/>
        <v>0</v>
      </c>
      <c r="P27" s="30">
        <v>367.14</v>
      </c>
      <c r="Q27" s="67">
        <f t="shared" si="4"/>
        <v>0</v>
      </c>
      <c r="R27" s="74">
        <f t="shared" si="15"/>
        <v>1607.9999999991514</v>
      </c>
      <c r="S27" s="47">
        <v>2697.839</v>
      </c>
      <c r="T27" s="12">
        <f t="shared" si="5"/>
        <v>1314.0000000003056</v>
      </c>
      <c r="U27" s="31">
        <v>1837.48</v>
      </c>
      <c r="V27" s="12">
        <f t="shared" si="6"/>
        <v>390.0000000003274</v>
      </c>
      <c r="W27" s="47">
        <v>143.085</v>
      </c>
      <c r="X27" s="12">
        <f t="shared" si="7"/>
        <v>84.00000000006003</v>
      </c>
      <c r="Y27" s="47">
        <v>5351.262</v>
      </c>
      <c r="Z27" s="12">
        <f t="shared" si="8"/>
        <v>1153.9999999986321</v>
      </c>
      <c r="AA27" s="47">
        <v>730.084</v>
      </c>
      <c r="AB27" s="12">
        <f t="shared" si="9"/>
        <v>141.99999999982538</v>
      </c>
      <c r="AC27" s="47">
        <v>3014.522</v>
      </c>
      <c r="AD27" s="67">
        <f t="shared" si="10"/>
        <v>578.9999999992688</v>
      </c>
      <c r="AE27" s="47">
        <v>1610.7</v>
      </c>
      <c r="AF27" s="67">
        <f t="shared" si="10"/>
        <v>239.99999999978172</v>
      </c>
      <c r="AG27" s="30">
        <v>617.52</v>
      </c>
      <c r="AH27" s="67">
        <f>(AG27-AG26)*AG$5</f>
        <v>0</v>
      </c>
      <c r="AI27" s="30">
        <v>163.95</v>
      </c>
      <c r="AJ27" s="67">
        <f t="shared" si="10"/>
        <v>59.99999999994543</v>
      </c>
      <c r="AK27" s="73">
        <f t="shared" si="16"/>
        <v>3902.999999998201</v>
      </c>
      <c r="AL27" s="11"/>
      <c r="AM27" s="12">
        <f t="shared" si="11"/>
        <v>0</v>
      </c>
      <c r="AN27" s="11"/>
      <c r="AO27" s="12">
        <f t="shared" si="12"/>
        <v>0</v>
      </c>
      <c r="AP27" s="11"/>
      <c r="AQ27" s="12">
        <f t="shared" si="13"/>
        <v>0</v>
      </c>
      <c r="AR27" s="11"/>
      <c r="AS27" s="12">
        <f t="shared" si="14"/>
        <v>0</v>
      </c>
      <c r="AT27" s="13">
        <f t="shared" si="17"/>
        <v>5510.9999999973525</v>
      </c>
    </row>
    <row r="28" spans="1:46" ht="12.75">
      <c r="A28" s="5" t="s">
        <v>25</v>
      </c>
      <c r="B28" s="47">
        <v>1125.334</v>
      </c>
      <c r="C28" s="12">
        <f t="shared" si="0"/>
        <v>489.00000000003274</v>
      </c>
      <c r="D28" s="34">
        <v>367.646</v>
      </c>
      <c r="E28" s="12">
        <f t="shared" si="1"/>
        <v>30.000000000086402</v>
      </c>
      <c r="F28" s="47">
        <v>888.066</v>
      </c>
      <c r="G28" s="12">
        <f t="shared" si="2"/>
        <v>146.99999999993452</v>
      </c>
      <c r="H28" s="30">
        <v>2229.99</v>
      </c>
      <c r="I28" s="12">
        <f t="shared" si="2"/>
        <v>0</v>
      </c>
      <c r="J28" s="30">
        <v>1822.668</v>
      </c>
      <c r="K28" s="67">
        <f t="shared" si="3"/>
        <v>821.9999999996617</v>
      </c>
      <c r="L28" s="30">
        <v>1224.77</v>
      </c>
      <c r="M28" s="70">
        <f t="shared" si="3"/>
        <v>0</v>
      </c>
      <c r="N28" s="30">
        <v>446.2</v>
      </c>
      <c r="O28" s="67">
        <f t="shared" si="3"/>
        <v>0</v>
      </c>
      <c r="P28" s="30">
        <v>367.14</v>
      </c>
      <c r="Q28" s="67">
        <f t="shared" si="4"/>
        <v>0</v>
      </c>
      <c r="R28" s="74">
        <f t="shared" si="15"/>
        <v>1487.9999999997153</v>
      </c>
      <c r="S28" s="47">
        <v>2698.038</v>
      </c>
      <c r="T28" s="12">
        <f t="shared" si="5"/>
        <v>1194.0000000004147</v>
      </c>
      <c r="U28" s="31">
        <v>1837.6</v>
      </c>
      <c r="V28" s="12">
        <f t="shared" si="6"/>
        <v>359.9999999996726</v>
      </c>
      <c r="W28" s="47">
        <v>143.103</v>
      </c>
      <c r="X28" s="12">
        <f t="shared" si="7"/>
        <v>72.00000000000273</v>
      </c>
      <c r="Y28" s="47">
        <v>5351.795</v>
      </c>
      <c r="Z28" s="12">
        <f t="shared" si="8"/>
        <v>1066.000000000713</v>
      </c>
      <c r="AA28" s="47">
        <v>730.147</v>
      </c>
      <c r="AB28" s="12">
        <f t="shared" si="9"/>
        <v>126.00000000020373</v>
      </c>
      <c r="AC28" s="47">
        <v>3014.696</v>
      </c>
      <c r="AD28" s="67">
        <f t="shared" si="10"/>
        <v>521.9999999999345</v>
      </c>
      <c r="AE28" s="47">
        <v>1610.73</v>
      </c>
      <c r="AF28" s="67">
        <f t="shared" si="10"/>
        <v>179.9999999998363</v>
      </c>
      <c r="AG28" s="30">
        <v>617.52</v>
      </c>
      <c r="AH28" s="67">
        <f t="shared" si="10"/>
        <v>0</v>
      </c>
      <c r="AI28" s="30">
        <v>163.97</v>
      </c>
      <c r="AJ28" s="67">
        <f t="shared" si="10"/>
        <v>120.00000000006139</v>
      </c>
      <c r="AK28" s="73">
        <f t="shared" si="16"/>
        <v>3520.0000000007776</v>
      </c>
      <c r="AL28" s="11"/>
      <c r="AM28" s="12">
        <f t="shared" si="11"/>
        <v>0</v>
      </c>
      <c r="AN28" s="11"/>
      <c r="AO28" s="12">
        <f t="shared" si="12"/>
        <v>0</v>
      </c>
      <c r="AP28" s="11"/>
      <c r="AQ28" s="12">
        <f t="shared" si="13"/>
        <v>0</v>
      </c>
      <c r="AR28" s="11"/>
      <c r="AS28" s="12">
        <f t="shared" si="14"/>
        <v>0</v>
      </c>
      <c r="AT28" s="13">
        <f t="shared" si="17"/>
        <v>5008.000000000493</v>
      </c>
    </row>
    <row r="29" spans="1:46" ht="12.75">
      <c r="A29" s="5" t="s">
        <v>26</v>
      </c>
      <c r="B29" s="47">
        <v>1125.506</v>
      </c>
      <c r="C29" s="12">
        <f t="shared" si="0"/>
        <v>516.0000000000764</v>
      </c>
      <c r="D29" s="34">
        <v>367.661</v>
      </c>
      <c r="E29" s="12">
        <f t="shared" si="1"/>
        <v>29.999999999972715</v>
      </c>
      <c r="F29" s="47">
        <v>888.12</v>
      </c>
      <c r="G29" s="12">
        <f t="shared" si="2"/>
        <v>161.99999999992087</v>
      </c>
      <c r="H29" s="30">
        <v>2229.99</v>
      </c>
      <c r="I29" s="12">
        <f t="shared" si="2"/>
        <v>0</v>
      </c>
      <c r="J29" s="30">
        <v>1822.801</v>
      </c>
      <c r="K29" s="67">
        <f t="shared" si="3"/>
        <v>798.0000000002292</v>
      </c>
      <c r="L29" s="30">
        <v>1224.77</v>
      </c>
      <c r="M29" s="70">
        <f t="shared" si="3"/>
        <v>0</v>
      </c>
      <c r="N29" s="30">
        <v>446.21</v>
      </c>
      <c r="O29" s="67">
        <f t="shared" si="3"/>
        <v>59.99999999994543</v>
      </c>
      <c r="P29" s="30">
        <v>367.14</v>
      </c>
      <c r="Q29" s="67">
        <f t="shared" si="4"/>
        <v>0</v>
      </c>
      <c r="R29" s="74">
        <f t="shared" si="15"/>
        <v>1566.0000000001446</v>
      </c>
      <c r="S29" s="47">
        <v>2698.249</v>
      </c>
      <c r="T29" s="12">
        <f t="shared" si="5"/>
        <v>1265.9999999987122</v>
      </c>
      <c r="U29" s="31">
        <v>1837.73</v>
      </c>
      <c r="V29" s="12">
        <f t="shared" si="6"/>
        <v>390.0000000003274</v>
      </c>
      <c r="W29" s="47">
        <v>143.123</v>
      </c>
      <c r="X29" s="12">
        <f t="shared" si="7"/>
        <v>79.99999999992724</v>
      </c>
      <c r="Y29" s="47">
        <v>5352.369</v>
      </c>
      <c r="Z29" s="12">
        <f t="shared" si="8"/>
        <v>1147.9999999992287</v>
      </c>
      <c r="AA29" s="47">
        <v>730.212</v>
      </c>
      <c r="AB29" s="12">
        <f t="shared" si="9"/>
        <v>129.99999999988177</v>
      </c>
      <c r="AC29" s="47">
        <v>3014.88</v>
      </c>
      <c r="AD29" s="67">
        <f t="shared" si="10"/>
        <v>552.0000000005894</v>
      </c>
      <c r="AE29" s="47">
        <v>1610.76</v>
      </c>
      <c r="AF29" s="67">
        <f t="shared" si="10"/>
        <v>179.9999999998363</v>
      </c>
      <c r="AG29" s="30">
        <v>617.52</v>
      </c>
      <c r="AH29" s="67">
        <f t="shared" si="10"/>
        <v>0</v>
      </c>
      <c r="AI29" s="30">
        <v>163.99</v>
      </c>
      <c r="AJ29" s="67">
        <f t="shared" si="10"/>
        <v>120.00000000006139</v>
      </c>
      <c r="AK29" s="73">
        <f t="shared" si="16"/>
        <v>3745.999999998503</v>
      </c>
      <c r="AL29" s="11"/>
      <c r="AM29" s="12">
        <f t="shared" si="11"/>
        <v>0</v>
      </c>
      <c r="AN29" s="11"/>
      <c r="AO29" s="12">
        <f t="shared" si="12"/>
        <v>0</v>
      </c>
      <c r="AP29" s="11"/>
      <c r="AQ29" s="12">
        <f t="shared" si="13"/>
        <v>0</v>
      </c>
      <c r="AR29" s="11"/>
      <c r="AS29" s="12">
        <f t="shared" si="14"/>
        <v>0</v>
      </c>
      <c r="AT29" s="13">
        <f t="shared" si="17"/>
        <v>5311.999999998648</v>
      </c>
    </row>
    <row r="30" spans="1:46" ht="12.75">
      <c r="A30" s="5" t="s">
        <v>27</v>
      </c>
      <c r="B30" s="47">
        <v>1125.669</v>
      </c>
      <c r="C30" s="12">
        <f t="shared" si="0"/>
        <v>489.00000000003274</v>
      </c>
      <c r="D30" s="34">
        <v>367.676</v>
      </c>
      <c r="E30" s="12">
        <f t="shared" si="1"/>
        <v>29.999999999972715</v>
      </c>
      <c r="F30" s="47">
        <v>888.173</v>
      </c>
      <c r="G30" s="12">
        <f t="shared" si="2"/>
        <v>158.99999999999181</v>
      </c>
      <c r="H30" s="30">
        <v>2229.99</v>
      </c>
      <c r="I30" s="12">
        <f t="shared" si="2"/>
        <v>0</v>
      </c>
      <c r="J30" s="30">
        <v>1822.926</v>
      </c>
      <c r="K30" s="67">
        <f t="shared" si="3"/>
        <v>750</v>
      </c>
      <c r="L30" s="30">
        <v>1224.77</v>
      </c>
      <c r="M30" s="70">
        <f t="shared" si="3"/>
        <v>0</v>
      </c>
      <c r="N30" s="30">
        <v>446.21</v>
      </c>
      <c r="O30" s="67">
        <f t="shared" si="3"/>
        <v>0</v>
      </c>
      <c r="P30" s="30">
        <v>367.14</v>
      </c>
      <c r="Q30" s="67">
        <f t="shared" si="4"/>
        <v>0</v>
      </c>
      <c r="R30" s="74">
        <f t="shared" si="15"/>
        <v>1427.9999999999973</v>
      </c>
      <c r="S30" s="47">
        <v>2698.449</v>
      </c>
      <c r="T30" s="12">
        <f t="shared" si="5"/>
        <v>1200.000000001637</v>
      </c>
      <c r="U30" s="31">
        <v>1837.85</v>
      </c>
      <c r="V30" s="12">
        <f t="shared" si="6"/>
        <v>359.9999999996726</v>
      </c>
      <c r="W30" s="47">
        <v>143.143</v>
      </c>
      <c r="X30" s="12">
        <f t="shared" si="7"/>
        <v>80.00000000004093</v>
      </c>
      <c r="Y30" s="47">
        <v>5352.913</v>
      </c>
      <c r="Z30" s="12">
        <f t="shared" si="8"/>
        <v>1087.999999999738</v>
      </c>
      <c r="AA30" s="47">
        <v>730.271</v>
      </c>
      <c r="AB30" s="12">
        <f t="shared" si="9"/>
        <v>117.99999999993815</v>
      </c>
      <c r="AC30" s="47">
        <v>3015.062</v>
      </c>
      <c r="AD30" s="67">
        <f t="shared" si="10"/>
        <v>545.999999999367</v>
      </c>
      <c r="AE30" s="47">
        <v>1610.79</v>
      </c>
      <c r="AF30" s="67">
        <f t="shared" si="10"/>
        <v>179.9999999998363</v>
      </c>
      <c r="AG30" s="30">
        <v>617.52</v>
      </c>
      <c r="AH30" s="67">
        <f t="shared" si="10"/>
        <v>0</v>
      </c>
      <c r="AI30" s="30">
        <v>164.02</v>
      </c>
      <c r="AJ30" s="67">
        <f t="shared" si="10"/>
        <v>180.00000000000682</v>
      </c>
      <c r="AK30" s="73">
        <f t="shared" si="16"/>
        <v>3572.00000000023</v>
      </c>
      <c r="AL30" s="11"/>
      <c r="AM30" s="12">
        <f t="shared" si="11"/>
        <v>0</v>
      </c>
      <c r="AN30" s="11"/>
      <c r="AO30" s="12">
        <f t="shared" si="12"/>
        <v>0</v>
      </c>
      <c r="AP30" s="11"/>
      <c r="AQ30" s="12">
        <f t="shared" si="13"/>
        <v>0</v>
      </c>
      <c r="AR30" s="11"/>
      <c r="AS30" s="12">
        <f t="shared" si="14"/>
        <v>0</v>
      </c>
      <c r="AT30" s="13">
        <f t="shared" si="17"/>
        <v>5000.000000000227</v>
      </c>
    </row>
    <row r="31" spans="1:46" ht="12.75">
      <c r="A31" s="5" t="s">
        <v>28</v>
      </c>
      <c r="B31" s="50">
        <v>1125.826</v>
      </c>
      <c r="C31" s="29">
        <f>(B31-B30)*B$5</f>
        <v>470.99999999977626</v>
      </c>
      <c r="D31" s="37">
        <v>367.694</v>
      </c>
      <c r="E31" s="29">
        <f>(D31-D30)*D$5</f>
        <v>36.00000000005821</v>
      </c>
      <c r="F31" s="50">
        <v>888.23</v>
      </c>
      <c r="G31" s="29">
        <f>(F31-F30)*F$5</f>
        <v>171.0000000000491</v>
      </c>
      <c r="H31" s="30">
        <v>2229.99</v>
      </c>
      <c r="I31" s="29">
        <f>(H31-H30)*H$5</f>
        <v>0</v>
      </c>
      <c r="J31" s="30">
        <v>1823.055</v>
      </c>
      <c r="K31" s="68">
        <f>(J31-J30)*J$5</f>
        <v>774.0000000007967</v>
      </c>
      <c r="L31" s="30">
        <v>1224.77</v>
      </c>
      <c r="M31" s="70">
        <f>(L31-L30)*L$5</f>
        <v>0</v>
      </c>
      <c r="N31" s="30">
        <v>446.22</v>
      </c>
      <c r="O31" s="67">
        <f>(N31-N30)*N$5</f>
        <v>60.00000000028649</v>
      </c>
      <c r="P31" s="30">
        <v>367.14</v>
      </c>
      <c r="Q31" s="67">
        <f>(P31-P30)*P$5</f>
        <v>0</v>
      </c>
      <c r="R31" s="74">
        <f t="shared" si="15"/>
        <v>1512.0000000009668</v>
      </c>
      <c r="S31" s="50">
        <v>2698.655</v>
      </c>
      <c r="T31" s="29">
        <f>(S31-S30)*S$5</f>
        <v>1236.0000000007858</v>
      </c>
      <c r="U31" s="31">
        <v>1837.99</v>
      </c>
      <c r="V31" s="29">
        <f>(U31-U30)*U$5</f>
        <v>420.00000000030013</v>
      </c>
      <c r="W31" s="50">
        <v>143.167</v>
      </c>
      <c r="X31" s="29">
        <f>(W31-W30)*W$5</f>
        <v>96.00000000000364</v>
      </c>
      <c r="Y31" s="50">
        <v>5353.489</v>
      </c>
      <c r="Z31" s="29">
        <f>(Y31-Y30)*Y$5</f>
        <v>1152.0000000000437</v>
      </c>
      <c r="AA31" s="50">
        <v>730.33</v>
      </c>
      <c r="AB31" s="29">
        <f>(AA31-AA30)*AA$5</f>
        <v>118.00000000016553</v>
      </c>
      <c r="AC31" s="50">
        <v>3015.26</v>
      </c>
      <c r="AD31" s="68">
        <f>(AC31-AC30)*AC$5</f>
        <v>594.0000000009604</v>
      </c>
      <c r="AE31" s="47">
        <v>1610.82</v>
      </c>
      <c r="AF31" s="67">
        <f>(AE31-AE30)*AE$5</f>
        <v>179.9999999998363</v>
      </c>
      <c r="AG31" s="30">
        <v>617.52</v>
      </c>
      <c r="AH31" s="67">
        <f>(AG31-AG30)*AG$5</f>
        <v>0</v>
      </c>
      <c r="AI31" s="30">
        <v>164.04</v>
      </c>
      <c r="AJ31" s="67">
        <f>(AI31-AI30)*AI$5</f>
        <v>119.99999999989086</v>
      </c>
      <c r="AK31" s="74">
        <f t="shared" si="16"/>
        <v>3796.0000000020955</v>
      </c>
      <c r="AL31" s="28"/>
      <c r="AM31" s="29"/>
      <c r="AN31" s="28"/>
      <c r="AO31" s="29"/>
      <c r="AP31" s="28"/>
      <c r="AQ31" s="29"/>
      <c r="AR31" s="28"/>
      <c r="AS31" s="29"/>
      <c r="AT31" s="13">
        <f t="shared" si="17"/>
        <v>5308.000000003062</v>
      </c>
    </row>
    <row r="32" spans="1:46" ht="13.5" thickBot="1">
      <c r="A32" s="5" t="s">
        <v>40</v>
      </c>
      <c r="B32" s="52">
        <v>1125.976</v>
      </c>
      <c r="C32" s="15">
        <f>(B32-B30)*B$5</f>
        <v>921.0000000000491</v>
      </c>
      <c r="D32" s="39">
        <v>367.707</v>
      </c>
      <c r="E32" s="15">
        <f>(D32-D30)*D$5</f>
        <v>62.00000000001182</v>
      </c>
      <c r="F32" s="52">
        <v>888.283</v>
      </c>
      <c r="G32" s="15">
        <f>(F32-F30)*F$5</f>
        <v>330.0000000000409</v>
      </c>
      <c r="H32" s="30">
        <v>2229.99</v>
      </c>
      <c r="I32" s="15">
        <f>(H32-H30)*H$5</f>
        <v>0</v>
      </c>
      <c r="J32" s="30">
        <v>1823.209</v>
      </c>
      <c r="K32" s="69">
        <f>(J32-J31)*J$5</f>
        <v>923.9999999999782</v>
      </c>
      <c r="L32" s="30">
        <v>1224.77</v>
      </c>
      <c r="M32" s="77">
        <f>(L32-L31)*L$5</f>
        <v>0</v>
      </c>
      <c r="N32" s="30">
        <v>446.22</v>
      </c>
      <c r="O32" s="68">
        <f>(N32-N31)*N$5</f>
        <v>0</v>
      </c>
      <c r="P32" s="30">
        <v>367.14</v>
      </c>
      <c r="Q32" s="68">
        <f>(P32-P31)*P$5</f>
        <v>0</v>
      </c>
      <c r="R32" s="79">
        <f t="shared" si="15"/>
        <v>2237.00000000008</v>
      </c>
      <c r="S32" s="52">
        <v>2698.834</v>
      </c>
      <c r="T32" s="15">
        <f>(S32-S31)*S$5</f>
        <v>1073.9999999977954</v>
      </c>
      <c r="U32" s="31">
        <v>1838.12</v>
      </c>
      <c r="V32" s="15">
        <f>(U32-U31)*U$5</f>
        <v>389.9999999996453</v>
      </c>
      <c r="W32" s="52">
        <v>143.185</v>
      </c>
      <c r="X32" s="15">
        <f>(W32-W31)*W$5</f>
        <v>72.00000000000273</v>
      </c>
      <c r="Y32" s="52">
        <v>5353.891</v>
      </c>
      <c r="Z32" s="15">
        <f>(Y32-Y31)*Y$5</f>
        <v>804.0000000000873</v>
      </c>
      <c r="AA32" s="52">
        <v>730.395</v>
      </c>
      <c r="AB32" s="15">
        <f>(AA32-AA31)*AA$5</f>
        <v>129.99999999988177</v>
      </c>
      <c r="AC32" s="52">
        <v>3015.351</v>
      </c>
      <c r="AD32" s="69">
        <f>(AC32-AC31)*AC$5</f>
        <v>272.9999999996835</v>
      </c>
      <c r="AE32" s="47">
        <v>1610.85</v>
      </c>
      <c r="AF32" s="68">
        <f>(AE32-AE31)*AE$5</f>
        <v>179.9999999998363</v>
      </c>
      <c r="AG32" s="30">
        <v>617.52</v>
      </c>
      <c r="AH32" s="68">
        <f>(AG32-AG31)*AG$5</f>
        <v>0</v>
      </c>
      <c r="AI32" s="30">
        <v>164.08</v>
      </c>
      <c r="AJ32" s="67">
        <f>(AI32-AI31)*AI$5</f>
        <v>240.00000000012278</v>
      </c>
      <c r="AK32" s="73">
        <f t="shared" si="16"/>
        <v>2922.9999999969323</v>
      </c>
      <c r="AL32" s="14"/>
      <c r="AM32" s="15">
        <f>(AL32-AL30)*AL$5</f>
        <v>0</v>
      </c>
      <c r="AN32" s="14"/>
      <c r="AO32" s="15">
        <f>(AN32-AN30)*AN$5</f>
        <v>0</v>
      </c>
      <c r="AP32" s="14"/>
      <c r="AQ32" s="15">
        <f>(AP32-AP30)*AP$5</f>
        <v>0</v>
      </c>
      <c r="AR32" s="14"/>
      <c r="AS32" s="15">
        <f>(AR32-AR30)*AR$5</f>
        <v>0</v>
      </c>
      <c r="AT32" s="80">
        <f t="shared" si="17"/>
        <v>5159.999999997012</v>
      </c>
    </row>
    <row r="33" spans="2:46" ht="13.5" thickBot="1">
      <c r="B33" s="16"/>
      <c r="C33" s="17">
        <f>SUM(C8:C32)</f>
        <v>10659.000000000333</v>
      </c>
      <c r="D33" s="16"/>
      <c r="E33" s="17">
        <f>SUM(E8:E32)</f>
        <v>950.0000000000455</v>
      </c>
      <c r="F33" s="16"/>
      <c r="G33" s="17">
        <f>SUM(G8:G32)</f>
        <v>3063.0000000002156</v>
      </c>
      <c r="H33" s="16"/>
      <c r="I33" s="17">
        <f>SUM(I8:I32)</f>
        <v>0</v>
      </c>
      <c r="J33" s="16"/>
      <c r="K33" s="18">
        <f>SUM(K8:K32)</f>
        <v>17868.000000000393</v>
      </c>
      <c r="L33" s="85"/>
      <c r="M33" s="17">
        <f>SUM(M8:M32)</f>
        <v>0</v>
      </c>
      <c r="N33" s="78"/>
      <c r="O33" s="17">
        <f>SUM(O8:O32)</f>
        <v>660.0000000000819</v>
      </c>
      <c r="P33" s="78"/>
      <c r="Q33" s="17">
        <f>SUM(Q8:Q32)</f>
        <v>0</v>
      </c>
      <c r="R33" s="17">
        <f>SUM(R8:R32)</f>
        <v>33200.00000000107</v>
      </c>
      <c r="S33" s="16"/>
      <c r="T33" s="17">
        <f>SUM(T8:T32)</f>
        <v>24881.999999999607</v>
      </c>
      <c r="U33" s="41"/>
      <c r="V33" s="17">
        <f>SUM(V8:V32)</f>
        <v>11489.999999999782</v>
      </c>
      <c r="W33" s="16"/>
      <c r="X33" s="17">
        <f>SUM(X8:X32)</f>
        <v>1403.9999999999964</v>
      </c>
      <c r="Y33" s="16"/>
      <c r="Z33" s="17">
        <f>SUM(Z8:Z32)</f>
        <v>21920.000000000073</v>
      </c>
      <c r="AA33" s="16"/>
      <c r="AB33" s="17">
        <f>SUM(AB8:AB32)</f>
        <v>2935.999999999922</v>
      </c>
      <c r="AC33" s="16"/>
      <c r="AD33" s="17">
        <f>SUM(AD8:AD32)</f>
        <v>12119.99999999989</v>
      </c>
      <c r="AE33" s="59"/>
      <c r="AF33" s="17">
        <f>SUM(AF8:AF32)</f>
        <v>4139.999999998963</v>
      </c>
      <c r="AG33" s="59"/>
      <c r="AH33" s="17">
        <f>SUM(AH8:AH32)</f>
        <v>0</v>
      </c>
      <c r="AI33" s="59"/>
      <c r="AJ33" s="17">
        <f>SUM(AJ8:AJ32)</f>
        <v>2520.0000000000955</v>
      </c>
      <c r="AK33" s="81">
        <f>SUM(AK8:AK32)</f>
        <v>78891.99999999822</v>
      </c>
      <c r="AL33" s="16"/>
      <c r="AM33" s="17">
        <f>SUM(AM8:AM32)</f>
        <v>0</v>
      </c>
      <c r="AN33" s="16"/>
      <c r="AO33" s="17">
        <f>SUM(AO8:AO32)</f>
        <v>0</v>
      </c>
      <c r="AP33" s="16"/>
      <c r="AQ33" s="17">
        <f>SUM(AQ8:AQ32)</f>
        <v>0</v>
      </c>
      <c r="AR33" s="16"/>
      <c r="AS33" s="18">
        <f>SUM(AS8:AS32)</f>
        <v>0</v>
      </c>
      <c r="AT33" s="82">
        <f>SUM(C33+E33+G33+I33+K33+T33+V33+X33+Z33+AB33+AD33+AM33+AO33+AQ33+AS33+M33+O33++AF33++AH33)</f>
        <v>112091.99999999932</v>
      </c>
    </row>
    <row r="34" ht="12.75">
      <c r="F34" s="27"/>
    </row>
  </sheetData>
  <sheetProtection formatCells="0" formatColumns="0" formatRows="0"/>
  <mergeCells count="45">
    <mergeCell ref="N5:O5"/>
    <mergeCell ref="N6:O6"/>
    <mergeCell ref="AE5:AF5"/>
    <mergeCell ref="AE6:AF6"/>
    <mergeCell ref="AL5:AM5"/>
    <mergeCell ref="U6:V6"/>
    <mergeCell ref="AL6:AM6"/>
    <mergeCell ref="AG5:AH5"/>
    <mergeCell ref="S5:T5"/>
    <mergeCell ref="U5:V5"/>
    <mergeCell ref="D5:E5"/>
    <mergeCell ref="D6:E6"/>
    <mergeCell ref="F6:G6"/>
    <mergeCell ref="H5:I5"/>
    <mergeCell ref="H6:I6"/>
    <mergeCell ref="L6:M6"/>
    <mergeCell ref="L5:M5"/>
    <mergeCell ref="A1:I1"/>
    <mergeCell ref="AP5:AQ5"/>
    <mergeCell ref="F5:G5"/>
    <mergeCell ref="AA5:AB5"/>
    <mergeCell ref="R5:R6"/>
    <mergeCell ref="AK5:AK6"/>
    <mergeCell ref="B6:C6"/>
    <mergeCell ref="B5:C5"/>
    <mergeCell ref="AI5:AJ5"/>
    <mergeCell ref="P6:Q6"/>
    <mergeCell ref="AR5:AS5"/>
    <mergeCell ref="AR6:AS6"/>
    <mergeCell ref="J6:K6"/>
    <mergeCell ref="S6:T6"/>
    <mergeCell ref="AN5:AO5"/>
    <mergeCell ref="AN6:AO6"/>
    <mergeCell ref="AA6:AB6"/>
    <mergeCell ref="AI6:AJ6"/>
    <mergeCell ref="J5:K5"/>
    <mergeCell ref="P5:Q5"/>
    <mergeCell ref="AP6:AQ6"/>
    <mergeCell ref="AC5:AD5"/>
    <mergeCell ref="AC6:AD6"/>
    <mergeCell ref="W6:X6"/>
    <mergeCell ref="Y5:Z5"/>
    <mergeCell ref="Y6:Z6"/>
    <mergeCell ref="W5:X5"/>
    <mergeCell ref="AG6:AH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L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1" sqref="T31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5" width="10.25390625" style="0" customWidth="1"/>
    <col min="16" max="16" width="9.875" style="0" customWidth="1"/>
    <col min="17" max="18" width="9.375" style="0" customWidth="1"/>
    <col min="19" max="19" width="8.625" style="0" customWidth="1"/>
    <col min="20" max="20" width="9.75390625" style="0" customWidth="1"/>
    <col min="21" max="21" width="10.625" style="0" customWidth="1"/>
    <col min="22" max="22" width="8.875" style="0" customWidth="1"/>
    <col min="23" max="23" width="8.753906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2"/>
      <c r="M2" s="22" t="s">
        <v>29</v>
      </c>
      <c r="N2" s="22"/>
      <c r="O2" s="22" t="s">
        <v>39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8">
        <v>4800</v>
      </c>
      <c r="C5" s="89"/>
      <c r="D5" s="88">
        <v>3600</v>
      </c>
      <c r="E5" s="89"/>
      <c r="F5" s="64">
        <v>3600</v>
      </c>
      <c r="G5" s="64"/>
      <c r="H5" s="88">
        <v>3600</v>
      </c>
      <c r="I5" s="89"/>
      <c r="J5" s="88">
        <v>3600</v>
      </c>
      <c r="K5" s="89"/>
      <c r="L5" s="88">
        <v>4800</v>
      </c>
      <c r="M5" s="89"/>
      <c r="N5" s="88">
        <v>4800</v>
      </c>
      <c r="O5" s="89"/>
      <c r="P5" s="88">
        <v>4800</v>
      </c>
      <c r="Q5" s="89"/>
      <c r="R5" s="88">
        <v>8000</v>
      </c>
      <c r="S5" s="89"/>
      <c r="T5" s="88">
        <v>4000</v>
      </c>
      <c r="U5" s="89"/>
      <c r="V5" s="88">
        <v>4000</v>
      </c>
      <c r="W5" s="89"/>
      <c r="X5" s="88">
        <v>14000</v>
      </c>
      <c r="Y5" s="89"/>
      <c r="Z5" s="88">
        <v>0</v>
      </c>
      <c r="AA5" s="89"/>
      <c r="AB5" s="88">
        <v>0</v>
      </c>
      <c r="AC5" s="89"/>
      <c r="AD5" s="88">
        <v>0</v>
      </c>
      <c r="AE5" s="89"/>
      <c r="AF5" s="88">
        <v>0</v>
      </c>
      <c r="AG5" s="89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90">
        <v>4</v>
      </c>
      <c r="C6" s="91"/>
      <c r="D6" s="90">
        <v>6</v>
      </c>
      <c r="E6" s="91"/>
      <c r="F6" s="65">
        <v>8</v>
      </c>
      <c r="G6" s="65"/>
      <c r="H6" s="90">
        <v>10</v>
      </c>
      <c r="I6" s="91"/>
      <c r="J6" s="90">
        <v>12</v>
      </c>
      <c r="K6" s="91"/>
      <c r="L6" s="90">
        <v>22</v>
      </c>
      <c r="M6" s="91"/>
      <c r="N6" s="90">
        <v>26</v>
      </c>
      <c r="O6" s="91"/>
      <c r="P6" s="90">
        <v>28</v>
      </c>
      <c r="Q6" s="91"/>
      <c r="R6" s="90">
        <v>6</v>
      </c>
      <c r="S6" s="91"/>
      <c r="T6" s="90">
        <v>16</v>
      </c>
      <c r="U6" s="91"/>
      <c r="V6" s="90">
        <v>17</v>
      </c>
      <c r="W6" s="91"/>
      <c r="X6" s="90">
        <v>35</v>
      </c>
      <c r="Y6" s="91"/>
      <c r="Z6" s="90" t="s">
        <v>29</v>
      </c>
      <c r="AA6" s="91"/>
      <c r="AB6" s="90" t="s">
        <v>29</v>
      </c>
      <c r="AC6" s="91"/>
      <c r="AD6" s="90" t="s">
        <v>29</v>
      </c>
      <c r="AE6" s="91"/>
      <c r="AF6" s="90" t="s">
        <v>29</v>
      </c>
      <c r="AG6" s="91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9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97703.19999999329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8874.734</v>
      </c>
      <c r="C8" s="45">
        <v>0</v>
      </c>
      <c r="D8" s="30">
        <v>11337.878</v>
      </c>
      <c r="E8" s="45">
        <v>0</v>
      </c>
      <c r="F8" s="30">
        <v>10476.887</v>
      </c>
      <c r="G8" s="45">
        <v>0</v>
      </c>
      <c r="H8" s="30">
        <v>11893.243</v>
      </c>
      <c r="I8" s="45">
        <v>0</v>
      </c>
      <c r="J8" s="30">
        <v>4394.126</v>
      </c>
      <c r="K8" s="45">
        <v>0</v>
      </c>
      <c r="L8" s="30">
        <v>6608.071</v>
      </c>
      <c r="M8" s="45">
        <v>0</v>
      </c>
      <c r="N8" s="30">
        <v>13091.203</v>
      </c>
      <c r="O8" s="45">
        <v>0</v>
      </c>
      <c r="P8" s="30">
        <v>6989.321</v>
      </c>
      <c r="Q8" s="45">
        <v>0</v>
      </c>
      <c r="R8" s="30">
        <v>4127.412</v>
      </c>
      <c r="S8" s="45">
        <v>0</v>
      </c>
      <c r="T8" s="30">
        <v>1594.924</v>
      </c>
      <c r="U8" s="45">
        <v>0</v>
      </c>
      <c r="V8" s="30">
        <v>210.035</v>
      </c>
      <c r="W8" s="45">
        <v>0</v>
      </c>
      <c r="X8" s="30">
        <v>1287.908</v>
      </c>
      <c r="Y8" s="45">
        <v>0</v>
      </c>
      <c r="Z8" s="30"/>
      <c r="AA8" s="45">
        <v>0</v>
      </c>
      <c r="AB8" s="30"/>
      <c r="AC8" s="45">
        <v>0</v>
      </c>
      <c r="AD8" s="30"/>
      <c r="AE8" s="45">
        <v>0</v>
      </c>
      <c r="AF8" s="30"/>
      <c r="AG8" s="45">
        <v>0</v>
      </c>
      <c r="AH8" s="46">
        <f>SUM(C8+E8+I8+K8+M8+O8+Q8+S8+U8+W8+Y8+AA8+AC8+AE8+AG8)</f>
        <v>0</v>
      </c>
    </row>
    <row r="9" spans="1:34" ht="12.75">
      <c r="A9" s="5" t="s">
        <v>6</v>
      </c>
      <c r="B9" s="47">
        <v>8874.826</v>
      </c>
      <c r="C9" s="48">
        <f aca="true" t="shared" si="0" ref="C9:C32">(B9-B8)*B$5</f>
        <v>441.5999999939231</v>
      </c>
      <c r="D9" s="47">
        <v>11338.027</v>
      </c>
      <c r="E9" s="48">
        <f aca="true" t="shared" si="1" ref="E9:G32">(D9-D8)*D$5</f>
        <v>536.3999999979569</v>
      </c>
      <c r="F9" s="47">
        <v>10477.063</v>
      </c>
      <c r="G9" s="48">
        <f t="shared" si="1"/>
        <v>633.5999999981141</v>
      </c>
      <c r="H9" s="47">
        <v>11893.419</v>
      </c>
      <c r="I9" s="48">
        <f aca="true" t="shared" si="2" ref="I9:I30">(H9-H8)*H$5</f>
        <v>633.5999999981141</v>
      </c>
      <c r="J9" s="47">
        <v>4394.176</v>
      </c>
      <c r="K9" s="48">
        <f aca="true" t="shared" si="3" ref="K9:K30">(J9-J8)*J$5</f>
        <v>180.00000000065484</v>
      </c>
      <c r="L9" s="47">
        <v>6608.152</v>
      </c>
      <c r="M9" s="48">
        <f aca="true" t="shared" si="4" ref="M9:M30">(L9-L8)*L$5</f>
        <v>388.80000000062864</v>
      </c>
      <c r="N9" s="47">
        <v>13091.33</v>
      </c>
      <c r="O9" s="48">
        <f aca="true" t="shared" si="5" ref="O9:O30">(N9-N8)*N$5</f>
        <v>609.6000000019558</v>
      </c>
      <c r="P9" s="47">
        <v>6989.36</v>
      </c>
      <c r="Q9" s="48">
        <f aca="true" t="shared" si="6" ref="Q9:Q30">(P9-P8)*P$5</f>
        <v>187.1999999988475</v>
      </c>
      <c r="R9" s="30">
        <v>4127.412</v>
      </c>
      <c r="S9" s="48">
        <f aca="true" t="shared" si="7" ref="S9:S30">(R9-R8)*R$5</f>
        <v>0</v>
      </c>
      <c r="T9" s="47">
        <v>1594.924</v>
      </c>
      <c r="U9" s="48">
        <f aca="true" t="shared" si="8" ref="U9:U30">(T9-T8)*T$5</f>
        <v>0</v>
      </c>
      <c r="V9" s="47">
        <v>210.035</v>
      </c>
      <c r="W9" s="48">
        <f aca="true" t="shared" si="9" ref="W9:W30">(V9-V8)*V$5</f>
        <v>0</v>
      </c>
      <c r="X9" s="47">
        <v>1287.928</v>
      </c>
      <c r="Y9" s="48">
        <f aca="true" t="shared" si="10" ref="Y9:Y30">(X9-X8)*X$5</f>
        <v>280.0000000029286</v>
      </c>
      <c r="Z9" s="47"/>
      <c r="AA9" s="48">
        <f aca="true" t="shared" si="11" ref="AA9:AA30">(Z9-Z8)*Z$5</f>
        <v>0</v>
      </c>
      <c r="AB9" s="47"/>
      <c r="AC9" s="48">
        <f aca="true" t="shared" si="12" ref="AC9:AC30">(AB9-AB8)*AB$5</f>
        <v>0</v>
      </c>
      <c r="AD9" s="47"/>
      <c r="AE9" s="48">
        <f aca="true" t="shared" si="13" ref="AE9:AE30">(AD9-AD8)*AD$5</f>
        <v>0</v>
      </c>
      <c r="AF9" s="47"/>
      <c r="AG9" s="48">
        <f aca="true" t="shared" si="14" ref="AG9:AG30">(AF9-AF8)*AF$5</f>
        <v>0</v>
      </c>
      <c r="AH9" s="49">
        <f>SUM(C9+E9+G9+I9+K9+M9+O9+Q9+S9+U9+W9+Y9+AA9+AC9+AE9+AG9)</f>
        <v>3890.7999999931235</v>
      </c>
    </row>
    <row r="10" spans="1:34" ht="12.75">
      <c r="A10" s="5" t="s">
        <v>7</v>
      </c>
      <c r="B10" s="47">
        <v>8874.931</v>
      </c>
      <c r="C10" s="48">
        <f t="shared" si="0"/>
        <v>504.0000000066357</v>
      </c>
      <c r="D10" s="47">
        <v>11338.2</v>
      </c>
      <c r="E10" s="48">
        <f t="shared" si="1"/>
        <v>622.8000000024622</v>
      </c>
      <c r="F10" s="47">
        <v>10477.26</v>
      </c>
      <c r="G10" s="48">
        <f t="shared" si="1"/>
        <v>709.2000000004191</v>
      </c>
      <c r="H10" s="47">
        <v>11893.631</v>
      </c>
      <c r="I10" s="48">
        <f t="shared" si="2"/>
        <v>763.1999999983236</v>
      </c>
      <c r="J10" s="47">
        <v>4394.231</v>
      </c>
      <c r="K10" s="48">
        <f t="shared" si="3"/>
        <v>197.99999999777356</v>
      </c>
      <c r="L10" s="47">
        <v>6608.25</v>
      </c>
      <c r="M10" s="48">
        <f t="shared" si="4"/>
        <v>470.39999999979045</v>
      </c>
      <c r="N10" s="47">
        <v>13091.48</v>
      </c>
      <c r="O10" s="48">
        <f t="shared" si="5"/>
        <v>719.9999999982538</v>
      </c>
      <c r="P10" s="47">
        <v>6989.402</v>
      </c>
      <c r="Q10" s="48">
        <f t="shared" si="6"/>
        <v>201.60000000178115</v>
      </c>
      <c r="R10" s="30">
        <v>4127.412</v>
      </c>
      <c r="S10" s="48">
        <f t="shared" si="7"/>
        <v>0</v>
      </c>
      <c r="T10" s="47">
        <v>1594.924</v>
      </c>
      <c r="U10" s="48">
        <f t="shared" si="8"/>
        <v>0</v>
      </c>
      <c r="V10" s="47">
        <v>210.035</v>
      </c>
      <c r="W10" s="48">
        <f t="shared" si="9"/>
        <v>0</v>
      </c>
      <c r="X10" s="47">
        <v>1287.941</v>
      </c>
      <c r="Y10" s="48">
        <f t="shared" si="10"/>
        <v>181.9999999988795</v>
      </c>
      <c r="Z10" s="47"/>
      <c r="AA10" s="48">
        <f t="shared" si="11"/>
        <v>0</v>
      </c>
      <c r="AB10" s="47"/>
      <c r="AC10" s="48">
        <f t="shared" si="12"/>
        <v>0</v>
      </c>
      <c r="AD10" s="47"/>
      <c r="AE10" s="48">
        <f t="shared" si="13"/>
        <v>0</v>
      </c>
      <c r="AF10" s="47"/>
      <c r="AG10" s="48">
        <f t="shared" si="14"/>
        <v>0</v>
      </c>
      <c r="AH10" s="49">
        <f aca="true" t="shared" si="15" ref="AH10:AH33">SUM(C10+E10+G10+I10+K10+M10+O10+Q10+S10+U10+W10+Y10+AA10+AC10+AE10+AG10)</f>
        <v>4371.200000004319</v>
      </c>
    </row>
    <row r="11" spans="1:34" ht="12.75">
      <c r="A11" s="5" t="s">
        <v>8</v>
      </c>
      <c r="B11" s="47">
        <v>8875.01</v>
      </c>
      <c r="C11" s="48">
        <f t="shared" si="0"/>
        <v>379.19999999867287</v>
      </c>
      <c r="D11" s="47">
        <v>11338.344</v>
      </c>
      <c r="E11" s="48">
        <f t="shared" si="1"/>
        <v>518.3999999942898</v>
      </c>
      <c r="F11" s="47">
        <v>10477.431</v>
      </c>
      <c r="G11" s="48">
        <f t="shared" si="1"/>
        <v>615.6000000009954</v>
      </c>
      <c r="H11" s="47">
        <v>11893.792</v>
      </c>
      <c r="I11" s="48">
        <f t="shared" si="2"/>
        <v>579.6000000002095</v>
      </c>
      <c r="J11" s="47">
        <v>4394.28</v>
      </c>
      <c r="K11" s="48">
        <f t="shared" si="3"/>
        <v>176.39999999992142</v>
      </c>
      <c r="L11" s="47">
        <v>6608.322</v>
      </c>
      <c r="M11" s="48">
        <f t="shared" si="4"/>
        <v>345.6000000005588</v>
      </c>
      <c r="N11" s="47">
        <v>13091.6</v>
      </c>
      <c r="O11" s="48">
        <f t="shared" si="5"/>
        <v>576.0000000038417</v>
      </c>
      <c r="P11" s="47">
        <v>6989.44</v>
      </c>
      <c r="Q11" s="48">
        <f t="shared" si="6"/>
        <v>182.3999999978696</v>
      </c>
      <c r="R11" s="30">
        <v>4127.412</v>
      </c>
      <c r="S11" s="48">
        <f t="shared" si="7"/>
        <v>0</v>
      </c>
      <c r="T11" s="47">
        <v>1594.924</v>
      </c>
      <c r="U11" s="48">
        <f t="shared" si="8"/>
        <v>0</v>
      </c>
      <c r="V11" s="47">
        <v>210.035</v>
      </c>
      <c r="W11" s="48">
        <f t="shared" si="9"/>
        <v>0</v>
      </c>
      <c r="X11" s="47">
        <v>1287.945</v>
      </c>
      <c r="Y11" s="48">
        <f t="shared" si="10"/>
        <v>55.999999998675776</v>
      </c>
      <c r="Z11" s="47"/>
      <c r="AA11" s="48">
        <f t="shared" si="11"/>
        <v>0</v>
      </c>
      <c r="AB11" s="47"/>
      <c r="AC11" s="48">
        <f t="shared" si="12"/>
        <v>0</v>
      </c>
      <c r="AD11" s="47"/>
      <c r="AE11" s="48">
        <f t="shared" si="13"/>
        <v>0</v>
      </c>
      <c r="AF11" s="47"/>
      <c r="AG11" s="48">
        <f t="shared" si="14"/>
        <v>0</v>
      </c>
      <c r="AH11" s="49">
        <f t="shared" si="15"/>
        <v>3429.199999995035</v>
      </c>
    </row>
    <row r="12" spans="1:34" ht="12.75">
      <c r="A12" s="5" t="s">
        <v>9</v>
      </c>
      <c r="B12" s="47">
        <v>8875.1</v>
      </c>
      <c r="C12" s="48">
        <f t="shared" si="0"/>
        <v>432.0000000006985</v>
      </c>
      <c r="D12" s="47">
        <v>11338.487</v>
      </c>
      <c r="E12" s="48">
        <f t="shared" si="1"/>
        <v>514.8000000001048</v>
      </c>
      <c r="F12" s="47">
        <v>10477.602</v>
      </c>
      <c r="G12" s="48">
        <f t="shared" si="1"/>
        <v>615.6000000009954</v>
      </c>
      <c r="H12" s="47">
        <v>11893.967</v>
      </c>
      <c r="I12" s="48">
        <f t="shared" si="2"/>
        <v>630.000000003929</v>
      </c>
      <c r="J12" s="47">
        <v>4394.333</v>
      </c>
      <c r="K12" s="48">
        <f t="shared" si="3"/>
        <v>190.7999999995809</v>
      </c>
      <c r="L12" s="47">
        <v>6608.4</v>
      </c>
      <c r="M12" s="48">
        <f t="shared" si="4"/>
        <v>374.399999997695</v>
      </c>
      <c r="N12" s="47">
        <v>13091.723</v>
      </c>
      <c r="O12" s="48">
        <f t="shared" si="5"/>
        <v>590.3999999980442</v>
      </c>
      <c r="P12" s="47">
        <v>6989.481</v>
      </c>
      <c r="Q12" s="48">
        <f t="shared" si="6"/>
        <v>196.80000000080327</v>
      </c>
      <c r="R12" s="30">
        <v>4127.412</v>
      </c>
      <c r="S12" s="48">
        <f t="shared" si="7"/>
        <v>0</v>
      </c>
      <c r="T12" s="47">
        <v>1594.924</v>
      </c>
      <c r="U12" s="48">
        <f t="shared" si="8"/>
        <v>0</v>
      </c>
      <c r="V12" s="47">
        <v>210.035</v>
      </c>
      <c r="W12" s="48">
        <f t="shared" si="9"/>
        <v>0</v>
      </c>
      <c r="X12" s="47">
        <v>1287.98</v>
      </c>
      <c r="Y12" s="48">
        <f t="shared" si="10"/>
        <v>490.00000000114596</v>
      </c>
      <c r="Z12" s="47"/>
      <c r="AA12" s="48">
        <f t="shared" si="11"/>
        <v>0</v>
      </c>
      <c r="AB12" s="47"/>
      <c r="AC12" s="48">
        <f t="shared" si="12"/>
        <v>0</v>
      </c>
      <c r="AD12" s="47"/>
      <c r="AE12" s="48">
        <f t="shared" si="13"/>
        <v>0</v>
      </c>
      <c r="AF12" s="47"/>
      <c r="AG12" s="48">
        <f t="shared" si="14"/>
        <v>0</v>
      </c>
      <c r="AH12" s="49">
        <f t="shared" si="15"/>
        <v>4034.800000002997</v>
      </c>
    </row>
    <row r="13" spans="1:34" ht="12.75">
      <c r="A13" s="5" t="s">
        <v>10</v>
      </c>
      <c r="B13" s="47">
        <v>8875.202</v>
      </c>
      <c r="C13" s="48">
        <f t="shared" si="0"/>
        <v>489.59999999497086</v>
      </c>
      <c r="D13" s="47">
        <v>11338.65</v>
      </c>
      <c r="E13" s="48">
        <f t="shared" si="1"/>
        <v>586.8000000016764</v>
      </c>
      <c r="F13" s="47">
        <v>10477.792</v>
      </c>
      <c r="G13" s="48">
        <f t="shared" si="1"/>
        <v>683.9999999952852</v>
      </c>
      <c r="H13" s="47">
        <v>11894.16</v>
      </c>
      <c r="I13" s="48">
        <f t="shared" si="2"/>
        <v>694.7999999974854</v>
      </c>
      <c r="J13" s="47">
        <v>4394.381</v>
      </c>
      <c r="K13" s="48">
        <f t="shared" si="3"/>
        <v>172.80000000246218</v>
      </c>
      <c r="L13" s="47">
        <v>6608.491</v>
      </c>
      <c r="M13" s="48">
        <f t="shared" si="4"/>
        <v>436.8000000016764</v>
      </c>
      <c r="N13" s="47">
        <v>13091.86</v>
      </c>
      <c r="O13" s="48">
        <f t="shared" si="5"/>
        <v>657.6000000030035</v>
      </c>
      <c r="P13" s="47">
        <v>6989.525</v>
      </c>
      <c r="Q13" s="48">
        <f t="shared" si="6"/>
        <v>211.19999999937136</v>
      </c>
      <c r="R13" s="30">
        <v>4127.412</v>
      </c>
      <c r="S13" s="48">
        <f t="shared" si="7"/>
        <v>0</v>
      </c>
      <c r="T13" s="47">
        <v>1594.924</v>
      </c>
      <c r="U13" s="48">
        <f t="shared" si="8"/>
        <v>0</v>
      </c>
      <c r="V13" s="47">
        <v>210.035</v>
      </c>
      <c r="W13" s="48">
        <f t="shared" si="9"/>
        <v>0</v>
      </c>
      <c r="X13" s="47">
        <v>1288.001</v>
      </c>
      <c r="Y13" s="48">
        <f t="shared" si="10"/>
        <v>293.9999999994143</v>
      </c>
      <c r="Z13" s="47"/>
      <c r="AA13" s="48">
        <f t="shared" si="11"/>
        <v>0</v>
      </c>
      <c r="AB13" s="47"/>
      <c r="AC13" s="48">
        <f t="shared" si="12"/>
        <v>0</v>
      </c>
      <c r="AD13" s="47"/>
      <c r="AE13" s="48">
        <f t="shared" si="13"/>
        <v>0</v>
      </c>
      <c r="AF13" s="47"/>
      <c r="AG13" s="48">
        <f t="shared" si="14"/>
        <v>0</v>
      </c>
      <c r="AH13" s="49">
        <f t="shared" si="15"/>
        <v>4227.599999995346</v>
      </c>
    </row>
    <row r="14" spans="1:34" ht="12.75">
      <c r="A14" s="5" t="s">
        <v>11</v>
      </c>
      <c r="B14" s="47">
        <v>8875.265</v>
      </c>
      <c r="C14" s="48">
        <f t="shared" si="0"/>
        <v>302.40000000048894</v>
      </c>
      <c r="D14" s="47">
        <v>11338.758</v>
      </c>
      <c r="E14" s="48">
        <f t="shared" si="1"/>
        <v>388.80000000062864</v>
      </c>
      <c r="F14" s="47">
        <v>10477.922</v>
      </c>
      <c r="G14" s="48">
        <f t="shared" si="1"/>
        <v>468.0000000036671</v>
      </c>
      <c r="H14" s="47">
        <v>11894.286</v>
      </c>
      <c r="I14" s="48">
        <f t="shared" si="2"/>
        <v>453.6000000007334</v>
      </c>
      <c r="J14" s="47">
        <v>4394.424</v>
      </c>
      <c r="K14" s="48">
        <f t="shared" si="3"/>
        <v>154.7999999987951</v>
      </c>
      <c r="L14" s="47">
        <v>6608.552</v>
      </c>
      <c r="M14" s="48">
        <f t="shared" si="4"/>
        <v>292.79999999853317</v>
      </c>
      <c r="N14" s="47">
        <v>13091.943</v>
      </c>
      <c r="O14" s="48">
        <f t="shared" si="5"/>
        <v>398.39999999385327</v>
      </c>
      <c r="P14" s="47">
        <v>6989.549</v>
      </c>
      <c r="Q14" s="48">
        <f t="shared" si="6"/>
        <v>115.20000000164146</v>
      </c>
      <c r="R14" s="30">
        <v>4127.412</v>
      </c>
      <c r="S14" s="48">
        <f t="shared" si="7"/>
        <v>0</v>
      </c>
      <c r="T14" s="47">
        <v>1594.924</v>
      </c>
      <c r="U14" s="48">
        <f t="shared" si="8"/>
        <v>0</v>
      </c>
      <c r="V14" s="47">
        <v>210.035</v>
      </c>
      <c r="W14" s="48">
        <f t="shared" si="9"/>
        <v>0</v>
      </c>
      <c r="X14" s="47">
        <v>1288.026</v>
      </c>
      <c r="Y14" s="48">
        <f t="shared" si="10"/>
        <v>350.0000000012733</v>
      </c>
      <c r="Z14" s="47"/>
      <c r="AA14" s="48">
        <f t="shared" si="11"/>
        <v>0</v>
      </c>
      <c r="AB14" s="47"/>
      <c r="AC14" s="48">
        <f t="shared" si="12"/>
        <v>0</v>
      </c>
      <c r="AD14" s="47"/>
      <c r="AE14" s="48">
        <f t="shared" si="13"/>
        <v>0</v>
      </c>
      <c r="AF14" s="47"/>
      <c r="AG14" s="48">
        <f t="shared" si="14"/>
        <v>0</v>
      </c>
      <c r="AH14" s="49">
        <f t="shared" si="15"/>
        <v>2923.9999999996144</v>
      </c>
    </row>
    <row r="15" spans="1:34" ht="12.75">
      <c r="A15" s="5" t="s">
        <v>12</v>
      </c>
      <c r="B15" s="47">
        <v>8875.331</v>
      </c>
      <c r="C15" s="48">
        <f t="shared" si="0"/>
        <v>316.8000000034226</v>
      </c>
      <c r="D15" s="47">
        <v>11338.866</v>
      </c>
      <c r="E15" s="48">
        <f t="shared" si="1"/>
        <v>388.80000000062864</v>
      </c>
      <c r="F15" s="47">
        <v>10478.047</v>
      </c>
      <c r="G15" s="48">
        <f t="shared" si="1"/>
        <v>450</v>
      </c>
      <c r="H15" s="47">
        <v>11894.403</v>
      </c>
      <c r="I15" s="48">
        <f t="shared" si="2"/>
        <v>421.20000000068103</v>
      </c>
      <c r="J15" s="47">
        <v>4394.459</v>
      </c>
      <c r="K15" s="48">
        <f t="shared" si="3"/>
        <v>125.99999999947613</v>
      </c>
      <c r="L15" s="47">
        <v>6608.613</v>
      </c>
      <c r="M15" s="48">
        <f t="shared" si="4"/>
        <v>292.80000000289874</v>
      </c>
      <c r="N15" s="47">
        <v>13092.03</v>
      </c>
      <c r="O15" s="48">
        <f t="shared" si="5"/>
        <v>417.600000006496</v>
      </c>
      <c r="P15" s="47">
        <v>6989.577</v>
      </c>
      <c r="Q15" s="48">
        <f t="shared" si="6"/>
        <v>134.40000000118744</v>
      </c>
      <c r="R15" s="30">
        <v>4127.412</v>
      </c>
      <c r="S15" s="48">
        <f t="shared" si="7"/>
        <v>0</v>
      </c>
      <c r="T15" s="47">
        <v>1594.924</v>
      </c>
      <c r="U15" s="48">
        <f t="shared" si="8"/>
        <v>0</v>
      </c>
      <c r="V15" s="47">
        <v>210.035</v>
      </c>
      <c r="W15" s="48">
        <f t="shared" si="9"/>
        <v>0</v>
      </c>
      <c r="X15" s="47">
        <v>1288.039</v>
      </c>
      <c r="Y15" s="48">
        <f t="shared" si="10"/>
        <v>181.9999999988795</v>
      </c>
      <c r="Z15" s="47"/>
      <c r="AA15" s="48">
        <f t="shared" si="11"/>
        <v>0</v>
      </c>
      <c r="AB15" s="47"/>
      <c r="AC15" s="48">
        <f t="shared" si="12"/>
        <v>0</v>
      </c>
      <c r="AD15" s="47"/>
      <c r="AE15" s="48">
        <f t="shared" si="13"/>
        <v>0</v>
      </c>
      <c r="AF15" s="47"/>
      <c r="AG15" s="48">
        <f t="shared" si="14"/>
        <v>0</v>
      </c>
      <c r="AH15" s="49">
        <f t="shared" si="15"/>
        <v>2729.60000001367</v>
      </c>
    </row>
    <row r="16" spans="1:34" ht="12.75">
      <c r="A16" s="5" t="s">
        <v>13</v>
      </c>
      <c r="B16" s="47">
        <v>8875.438</v>
      </c>
      <c r="C16" s="48">
        <f t="shared" si="0"/>
        <v>513.5999999998603</v>
      </c>
      <c r="D16" s="47">
        <v>11339.04</v>
      </c>
      <c r="E16" s="48">
        <f t="shared" si="1"/>
        <v>626.4000000031956</v>
      </c>
      <c r="F16" s="47">
        <v>10478.249</v>
      </c>
      <c r="G16" s="48">
        <f t="shared" si="1"/>
        <v>727.1999999975378</v>
      </c>
      <c r="H16" s="47">
        <v>11894.586</v>
      </c>
      <c r="I16" s="48">
        <f t="shared" si="2"/>
        <v>658.7999999966996</v>
      </c>
      <c r="J16" s="47">
        <v>4394.516</v>
      </c>
      <c r="K16" s="48">
        <f t="shared" si="3"/>
        <v>205.1999999992404</v>
      </c>
      <c r="L16" s="47">
        <v>6608.714</v>
      </c>
      <c r="M16" s="48">
        <f t="shared" si="4"/>
        <v>484.79999999835854</v>
      </c>
      <c r="N16" s="47">
        <v>13092.176</v>
      </c>
      <c r="O16" s="48">
        <f t="shared" si="5"/>
        <v>700.7999999943422</v>
      </c>
      <c r="P16" s="47">
        <v>6989.625</v>
      </c>
      <c r="Q16" s="48">
        <f t="shared" si="6"/>
        <v>230.39999999891734</v>
      </c>
      <c r="R16" s="30">
        <v>4127.412</v>
      </c>
      <c r="S16" s="48">
        <f t="shared" si="7"/>
        <v>0</v>
      </c>
      <c r="T16" s="47">
        <v>1594.934</v>
      </c>
      <c r="U16" s="48">
        <f t="shared" si="8"/>
        <v>39.99999999996362</v>
      </c>
      <c r="V16" s="47">
        <v>210.035</v>
      </c>
      <c r="W16" s="48">
        <f t="shared" si="9"/>
        <v>0</v>
      </c>
      <c r="X16" s="47">
        <v>1288.053</v>
      </c>
      <c r="Y16" s="48">
        <f t="shared" si="10"/>
        <v>196.00000000173168</v>
      </c>
      <c r="Z16" s="47"/>
      <c r="AA16" s="48">
        <f t="shared" si="11"/>
        <v>0</v>
      </c>
      <c r="AB16" s="47"/>
      <c r="AC16" s="48">
        <f t="shared" si="12"/>
        <v>0</v>
      </c>
      <c r="AD16" s="47"/>
      <c r="AE16" s="48">
        <f t="shared" si="13"/>
        <v>0</v>
      </c>
      <c r="AF16" s="47"/>
      <c r="AG16" s="48">
        <f t="shared" si="14"/>
        <v>0</v>
      </c>
      <c r="AH16" s="49">
        <f t="shared" si="15"/>
        <v>4383.199999989847</v>
      </c>
    </row>
    <row r="17" spans="1:34" ht="12.75">
      <c r="A17" s="5" t="s">
        <v>14</v>
      </c>
      <c r="B17" s="47">
        <v>8875.517</v>
      </c>
      <c r="C17" s="48">
        <f t="shared" si="0"/>
        <v>379.19999999867287</v>
      </c>
      <c r="D17" s="47">
        <v>11339.164</v>
      </c>
      <c r="E17" s="48">
        <f t="shared" si="1"/>
        <v>446.3999999992666</v>
      </c>
      <c r="F17" s="47">
        <v>10478.39</v>
      </c>
      <c r="G17" s="48">
        <f t="shared" si="1"/>
        <v>507.59999999863794</v>
      </c>
      <c r="H17" s="47">
        <v>11894.707</v>
      </c>
      <c r="I17" s="48">
        <f t="shared" si="2"/>
        <v>435.6000000036147</v>
      </c>
      <c r="J17" s="47">
        <v>4394.555</v>
      </c>
      <c r="K17" s="48">
        <f t="shared" si="3"/>
        <v>140.4000000024098</v>
      </c>
      <c r="L17" s="47">
        <v>6608.782</v>
      </c>
      <c r="M17" s="48">
        <f t="shared" si="4"/>
        <v>326.4000000010128</v>
      </c>
      <c r="N17" s="47">
        <v>13092.28</v>
      </c>
      <c r="O17" s="48">
        <f t="shared" si="5"/>
        <v>499.2000000056578</v>
      </c>
      <c r="P17" s="47">
        <v>6989.658</v>
      </c>
      <c r="Q17" s="48">
        <f t="shared" si="6"/>
        <v>158.4000000017113</v>
      </c>
      <c r="R17" s="30">
        <v>4127.413</v>
      </c>
      <c r="S17" s="48">
        <f t="shared" si="7"/>
        <v>7.999999994353857</v>
      </c>
      <c r="T17" s="47">
        <v>1594.936</v>
      </c>
      <c r="U17" s="48">
        <f t="shared" si="8"/>
        <v>7.999999999810825</v>
      </c>
      <c r="V17" s="47">
        <v>210.035</v>
      </c>
      <c r="W17" s="48">
        <f t="shared" si="9"/>
        <v>0</v>
      </c>
      <c r="X17" s="47">
        <v>1288.072</v>
      </c>
      <c r="Y17" s="48">
        <f t="shared" si="10"/>
        <v>265.99999999689317</v>
      </c>
      <c r="Z17" s="47"/>
      <c r="AA17" s="48">
        <f t="shared" si="11"/>
        <v>0</v>
      </c>
      <c r="AB17" s="47"/>
      <c r="AC17" s="48">
        <f t="shared" si="12"/>
        <v>0</v>
      </c>
      <c r="AD17" s="47"/>
      <c r="AE17" s="48">
        <f t="shared" si="13"/>
        <v>0</v>
      </c>
      <c r="AF17" s="47"/>
      <c r="AG17" s="48">
        <f t="shared" si="14"/>
        <v>0</v>
      </c>
      <c r="AH17" s="49">
        <f t="shared" si="15"/>
        <v>3175.2000000020416</v>
      </c>
    </row>
    <row r="18" spans="1:34" ht="12.75">
      <c r="A18" s="5" t="s">
        <v>15</v>
      </c>
      <c r="B18" s="47">
        <v>8875.622</v>
      </c>
      <c r="C18" s="48">
        <f t="shared" si="0"/>
        <v>503.9999999979045</v>
      </c>
      <c r="D18" s="47">
        <v>11339.337</v>
      </c>
      <c r="E18" s="48">
        <f t="shared" si="1"/>
        <v>622.7999999959138</v>
      </c>
      <c r="F18" s="47">
        <v>10478.59</v>
      </c>
      <c r="G18" s="48">
        <f t="shared" si="1"/>
        <v>720.0000000026193</v>
      </c>
      <c r="H18" s="47">
        <v>11894.885</v>
      </c>
      <c r="I18" s="48">
        <f t="shared" si="2"/>
        <v>640.7999999995809</v>
      </c>
      <c r="J18" s="47">
        <v>4394.61</v>
      </c>
      <c r="K18" s="48">
        <f t="shared" si="3"/>
        <v>197.99999999777356</v>
      </c>
      <c r="L18" s="47">
        <v>6608.871</v>
      </c>
      <c r="M18" s="48">
        <f t="shared" si="4"/>
        <v>427.1999999997206</v>
      </c>
      <c r="N18" s="47">
        <v>13092.418</v>
      </c>
      <c r="O18" s="48">
        <f t="shared" si="5"/>
        <v>662.3999999952503</v>
      </c>
      <c r="P18" s="47">
        <v>6989.705</v>
      </c>
      <c r="Q18" s="48">
        <f t="shared" si="6"/>
        <v>225.59999999793945</v>
      </c>
      <c r="R18" s="30">
        <v>4127.416</v>
      </c>
      <c r="S18" s="48">
        <f t="shared" si="7"/>
        <v>24.000000004889444</v>
      </c>
      <c r="T18" s="47">
        <v>1595.033</v>
      </c>
      <c r="U18" s="48">
        <f t="shared" si="8"/>
        <v>387.99999999991996</v>
      </c>
      <c r="V18" s="47">
        <v>210.035</v>
      </c>
      <c r="W18" s="48">
        <f t="shared" si="9"/>
        <v>0</v>
      </c>
      <c r="X18" s="47">
        <v>1288.092</v>
      </c>
      <c r="Y18" s="48">
        <f t="shared" si="10"/>
        <v>280.0000000029286</v>
      </c>
      <c r="Z18" s="47"/>
      <c r="AA18" s="48">
        <f t="shared" si="11"/>
        <v>0</v>
      </c>
      <c r="AB18" s="47"/>
      <c r="AC18" s="48">
        <f t="shared" si="12"/>
        <v>0</v>
      </c>
      <c r="AD18" s="47"/>
      <c r="AE18" s="48">
        <f t="shared" si="13"/>
        <v>0</v>
      </c>
      <c r="AF18" s="47"/>
      <c r="AG18" s="48">
        <f t="shared" si="14"/>
        <v>0</v>
      </c>
      <c r="AH18" s="49">
        <f t="shared" si="15"/>
        <v>4692.79999999444</v>
      </c>
    </row>
    <row r="19" spans="1:34" ht="12.75">
      <c r="A19" s="5" t="s">
        <v>16</v>
      </c>
      <c r="B19" s="47">
        <v>8875.739</v>
      </c>
      <c r="C19" s="48">
        <f t="shared" si="0"/>
        <v>561.600000000908</v>
      </c>
      <c r="D19" s="47">
        <v>11339.518</v>
      </c>
      <c r="E19" s="48">
        <f t="shared" si="1"/>
        <v>651.6000000017812</v>
      </c>
      <c r="F19" s="47">
        <v>10478.798</v>
      </c>
      <c r="G19" s="48">
        <f t="shared" si="1"/>
        <v>748.8000000019383</v>
      </c>
      <c r="H19" s="47">
        <v>11895.081</v>
      </c>
      <c r="I19" s="48">
        <f t="shared" si="2"/>
        <v>705.5999999996857</v>
      </c>
      <c r="J19" s="47">
        <v>4394.669</v>
      </c>
      <c r="K19" s="48">
        <f t="shared" si="3"/>
        <v>212.40000000070722</v>
      </c>
      <c r="L19" s="47">
        <v>6608.965</v>
      </c>
      <c r="M19" s="48">
        <f t="shared" si="4"/>
        <v>451.2000000002445</v>
      </c>
      <c r="N19" s="47">
        <v>13092.558</v>
      </c>
      <c r="O19" s="48">
        <f t="shared" si="5"/>
        <v>672.0000000059372</v>
      </c>
      <c r="P19" s="47">
        <v>6989.753</v>
      </c>
      <c r="Q19" s="48">
        <f t="shared" si="6"/>
        <v>230.39999999891734</v>
      </c>
      <c r="R19" s="30">
        <v>4127.418</v>
      </c>
      <c r="S19" s="48">
        <f t="shared" si="7"/>
        <v>15.999999995983671</v>
      </c>
      <c r="T19" s="47">
        <v>1595.07</v>
      </c>
      <c r="U19" s="48">
        <f t="shared" si="8"/>
        <v>148.00000000013824</v>
      </c>
      <c r="V19" s="47">
        <v>210.035</v>
      </c>
      <c r="W19" s="48">
        <f t="shared" si="9"/>
        <v>0</v>
      </c>
      <c r="X19" s="47">
        <v>1288.114</v>
      </c>
      <c r="Y19" s="48">
        <f t="shared" si="10"/>
        <v>307.99999999908323</v>
      </c>
      <c r="Z19" s="47"/>
      <c r="AA19" s="48">
        <f t="shared" si="11"/>
        <v>0</v>
      </c>
      <c r="AB19" s="47"/>
      <c r="AC19" s="48">
        <f t="shared" si="12"/>
        <v>0</v>
      </c>
      <c r="AD19" s="47"/>
      <c r="AE19" s="48">
        <f t="shared" si="13"/>
        <v>0</v>
      </c>
      <c r="AF19" s="47"/>
      <c r="AG19" s="48">
        <f t="shared" si="14"/>
        <v>0</v>
      </c>
      <c r="AH19" s="49">
        <f t="shared" si="15"/>
        <v>4705.600000005325</v>
      </c>
    </row>
    <row r="20" spans="1:34" ht="12.75">
      <c r="A20" s="5" t="s">
        <v>17</v>
      </c>
      <c r="B20" s="47">
        <v>8875.839</v>
      </c>
      <c r="C20" s="48">
        <f t="shared" si="0"/>
        <v>480.00000000174623</v>
      </c>
      <c r="D20" s="47">
        <v>11339.658</v>
      </c>
      <c r="E20" s="48">
        <f t="shared" si="1"/>
        <v>503.9999999979045</v>
      </c>
      <c r="F20" s="47">
        <v>10478.96</v>
      </c>
      <c r="G20" s="48">
        <f t="shared" si="1"/>
        <v>583.1999999943946</v>
      </c>
      <c r="H20" s="47">
        <v>11895.224</v>
      </c>
      <c r="I20" s="48">
        <f t="shared" si="2"/>
        <v>514.8000000001048</v>
      </c>
      <c r="J20" s="47">
        <v>4394.714</v>
      </c>
      <c r="K20" s="48">
        <f t="shared" si="3"/>
        <v>162.00000000026193</v>
      </c>
      <c r="L20" s="47">
        <v>6609.04</v>
      </c>
      <c r="M20" s="48">
        <f t="shared" si="4"/>
        <v>359.9999999991269</v>
      </c>
      <c r="N20" s="47">
        <v>13092.673</v>
      </c>
      <c r="O20" s="48">
        <f t="shared" si="5"/>
        <v>551.9999999989523</v>
      </c>
      <c r="P20" s="47">
        <v>6989.79</v>
      </c>
      <c r="Q20" s="48">
        <f t="shared" si="6"/>
        <v>177.60000000125729</v>
      </c>
      <c r="R20" s="30">
        <v>4127.42</v>
      </c>
      <c r="S20" s="48">
        <f t="shared" si="7"/>
        <v>16.00000000325963</v>
      </c>
      <c r="T20" s="47">
        <v>1595.08</v>
      </c>
      <c r="U20" s="48">
        <f t="shared" si="8"/>
        <v>39.99999999996362</v>
      </c>
      <c r="V20" s="47">
        <v>210.035</v>
      </c>
      <c r="W20" s="48">
        <f t="shared" si="9"/>
        <v>0</v>
      </c>
      <c r="X20" s="47">
        <v>1288.133</v>
      </c>
      <c r="Y20" s="48">
        <f t="shared" si="10"/>
        <v>266.0000000000764</v>
      </c>
      <c r="Z20" s="47"/>
      <c r="AA20" s="48">
        <f t="shared" si="11"/>
        <v>0</v>
      </c>
      <c r="AB20" s="47"/>
      <c r="AC20" s="48">
        <f t="shared" si="12"/>
        <v>0</v>
      </c>
      <c r="AD20" s="47"/>
      <c r="AE20" s="48">
        <f t="shared" si="13"/>
        <v>0</v>
      </c>
      <c r="AF20" s="47"/>
      <c r="AG20" s="48">
        <f t="shared" si="14"/>
        <v>0</v>
      </c>
      <c r="AH20" s="49">
        <f t="shared" si="15"/>
        <v>3655.599999997048</v>
      </c>
    </row>
    <row r="21" spans="1:34" ht="12.75">
      <c r="A21" s="5" t="s">
        <v>18</v>
      </c>
      <c r="B21" s="47">
        <v>8875.949</v>
      </c>
      <c r="C21" s="48">
        <f t="shared" si="0"/>
        <v>528.000000002794</v>
      </c>
      <c r="D21" s="47">
        <v>11339.831</v>
      </c>
      <c r="E21" s="48">
        <f t="shared" si="1"/>
        <v>622.8000000024622</v>
      </c>
      <c r="F21" s="47">
        <v>10479.16</v>
      </c>
      <c r="G21" s="48">
        <f t="shared" si="1"/>
        <v>720.0000000026193</v>
      </c>
      <c r="H21" s="47">
        <v>11895.393</v>
      </c>
      <c r="I21" s="48">
        <f t="shared" si="2"/>
        <v>608.3999999995285</v>
      </c>
      <c r="J21" s="47">
        <v>4394.77</v>
      </c>
      <c r="K21" s="48">
        <f t="shared" si="3"/>
        <v>201.60000000178115</v>
      </c>
      <c r="L21" s="47">
        <v>6609.131</v>
      </c>
      <c r="M21" s="48">
        <f t="shared" si="4"/>
        <v>436.8000000016764</v>
      </c>
      <c r="N21" s="47">
        <v>13092.814</v>
      </c>
      <c r="O21" s="48">
        <f t="shared" si="5"/>
        <v>676.7999999981839</v>
      </c>
      <c r="P21" s="47">
        <v>6989.836</v>
      </c>
      <c r="Q21" s="48">
        <f t="shared" si="6"/>
        <v>220.80000000132713</v>
      </c>
      <c r="R21" s="30">
        <v>4127.421</v>
      </c>
      <c r="S21" s="48">
        <f t="shared" si="7"/>
        <v>8.000000001629815</v>
      </c>
      <c r="T21" s="47">
        <v>1595.092</v>
      </c>
      <c r="U21" s="48">
        <f t="shared" si="8"/>
        <v>48.00000000068394</v>
      </c>
      <c r="V21" s="47">
        <v>210.035</v>
      </c>
      <c r="W21" s="48">
        <f t="shared" si="9"/>
        <v>0</v>
      </c>
      <c r="X21" s="47">
        <v>1288.156</v>
      </c>
      <c r="Y21" s="48">
        <f t="shared" si="10"/>
        <v>321.9999999987522</v>
      </c>
      <c r="Z21" s="47"/>
      <c r="AA21" s="48">
        <f t="shared" si="11"/>
        <v>0</v>
      </c>
      <c r="AB21" s="47"/>
      <c r="AC21" s="48">
        <f t="shared" si="12"/>
        <v>0</v>
      </c>
      <c r="AD21" s="47"/>
      <c r="AE21" s="48">
        <f t="shared" si="13"/>
        <v>0</v>
      </c>
      <c r="AF21" s="47"/>
      <c r="AG21" s="48">
        <f t="shared" si="14"/>
        <v>0</v>
      </c>
      <c r="AH21" s="49">
        <f t="shared" si="15"/>
        <v>4393.2000000114385</v>
      </c>
    </row>
    <row r="22" spans="1:34" ht="12.75">
      <c r="A22" s="5" t="s">
        <v>19</v>
      </c>
      <c r="B22" s="47">
        <v>8876.065</v>
      </c>
      <c r="C22" s="48">
        <f t="shared" si="0"/>
        <v>556.7999999999302</v>
      </c>
      <c r="D22" s="47">
        <v>11340.003</v>
      </c>
      <c r="E22" s="48">
        <f t="shared" si="1"/>
        <v>619.2000000017288</v>
      </c>
      <c r="F22" s="47">
        <v>10479.357</v>
      </c>
      <c r="G22" s="48">
        <f t="shared" si="1"/>
        <v>709.2000000004191</v>
      </c>
      <c r="H22" s="47">
        <v>11895.573</v>
      </c>
      <c r="I22" s="48">
        <f t="shared" si="2"/>
        <v>648.0000000010477</v>
      </c>
      <c r="J22" s="47">
        <v>4394.828</v>
      </c>
      <c r="K22" s="48">
        <f t="shared" si="3"/>
        <v>208.7999999999738</v>
      </c>
      <c r="L22" s="47">
        <v>6609.225</v>
      </c>
      <c r="M22" s="48">
        <f t="shared" si="4"/>
        <v>451.2000000002445</v>
      </c>
      <c r="N22" s="47">
        <v>13092.96</v>
      </c>
      <c r="O22" s="48">
        <f t="shared" si="5"/>
        <v>700.7999999943422</v>
      </c>
      <c r="P22" s="47">
        <v>6989.881</v>
      </c>
      <c r="Q22" s="48">
        <f t="shared" si="6"/>
        <v>216.00000000034925</v>
      </c>
      <c r="R22" s="30">
        <v>4127.423</v>
      </c>
      <c r="S22" s="48">
        <f t="shared" si="7"/>
        <v>15.999999995983671</v>
      </c>
      <c r="T22" s="47">
        <v>1595.115</v>
      </c>
      <c r="U22" s="48">
        <f t="shared" si="8"/>
        <v>91.99999999964348</v>
      </c>
      <c r="V22" s="47">
        <v>210.035</v>
      </c>
      <c r="W22" s="48">
        <f t="shared" si="9"/>
        <v>0</v>
      </c>
      <c r="X22" s="47">
        <v>1288.179</v>
      </c>
      <c r="Y22" s="48">
        <f t="shared" si="10"/>
        <v>322.0000000019354</v>
      </c>
      <c r="Z22" s="47"/>
      <c r="AA22" s="48">
        <f t="shared" si="11"/>
        <v>0</v>
      </c>
      <c r="AB22" s="47"/>
      <c r="AC22" s="48">
        <f t="shared" si="12"/>
        <v>0</v>
      </c>
      <c r="AD22" s="47"/>
      <c r="AE22" s="48">
        <f t="shared" si="13"/>
        <v>0</v>
      </c>
      <c r="AF22" s="47"/>
      <c r="AG22" s="48">
        <f t="shared" si="14"/>
        <v>0</v>
      </c>
      <c r="AH22" s="49">
        <f t="shared" si="15"/>
        <v>4539.999999995598</v>
      </c>
    </row>
    <row r="23" spans="1:34" ht="12.75">
      <c r="A23" s="5" t="s">
        <v>20</v>
      </c>
      <c r="B23" s="47">
        <v>8876.173</v>
      </c>
      <c r="C23" s="48">
        <f t="shared" si="0"/>
        <v>518.4000000008382</v>
      </c>
      <c r="D23" s="47">
        <v>11340.165</v>
      </c>
      <c r="E23" s="48">
        <f t="shared" si="1"/>
        <v>583.200000000943</v>
      </c>
      <c r="F23" s="47">
        <v>10479.542</v>
      </c>
      <c r="G23" s="48">
        <f t="shared" si="1"/>
        <v>665.9999999981665</v>
      </c>
      <c r="H23" s="47">
        <v>11895.737</v>
      </c>
      <c r="I23" s="48">
        <f t="shared" si="2"/>
        <v>590.3999999958614</v>
      </c>
      <c r="J23" s="47">
        <v>4394.885</v>
      </c>
      <c r="K23" s="48">
        <f t="shared" si="3"/>
        <v>205.1999999992404</v>
      </c>
      <c r="L23" s="47">
        <v>6609.312</v>
      </c>
      <c r="M23" s="48">
        <f t="shared" si="4"/>
        <v>417.5999999977648</v>
      </c>
      <c r="N23" s="47">
        <v>13093.092</v>
      </c>
      <c r="O23" s="48">
        <f t="shared" si="5"/>
        <v>633.6000000068452</v>
      </c>
      <c r="P23" s="47">
        <v>6989.926</v>
      </c>
      <c r="Q23" s="48">
        <f t="shared" si="6"/>
        <v>216.00000000034925</v>
      </c>
      <c r="R23" s="30">
        <v>4127.424</v>
      </c>
      <c r="S23" s="48">
        <f t="shared" si="7"/>
        <v>8.000000001629815</v>
      </c>
      <c r="T23" s="47">
        <v>1595.142</v>
      </c>
      <c r="U23" s="48">
        <f t="shared" si="8"/>
        <v>108.00000000017462</v>
      </c>
      <c r="V23" s="47">
        <v>210.035</v>
      </c>
      <c r="W23" s="48">
        <f t="shared" si="9"/>
        <v>0</v>
      </c>
      <c r="X23" s="47">
        <v>1288.192</v>
      </c>
      <c r="Y23" s="48">
        <f t="shared" si="10"/>
        <v>181.9999999988795</v>
      </c>
      <c r="Z23" s="47"/>
      <c r="AA23" s="48">
        <f t="shared" si="11"/>
        <v>0</v>
      </c>
      <c r="AB23" s="47"/>
      <c r="AC23" s="48">
        <f t="shared" si="12"/>
        <v>0</v>
      </c>
      <c r="AD23" s="47"/>
      <c r="AE23" s="48">
        <f t="shared" si="13"/>
        <v>0</v>
      </c>
      <c r="AF23" s="47"/>
      <c r="AG23" s="48">
        <f t="shared" si="14"/>
        <v>0</v>
      </c>
      <c r="AH23" s="49">
        <f t="shared" si="15"/>
        <v>4128.400000000693</v>
      </c>
    </row>
    <row r="24" spans="1:34" ht="12.75">
      <c r="A24" s="5" t="s">
        <v>21</v>
      </c>
      <c r="B24" s="47">
        <v>8876.307</v>
      </c>
      <c r="C24" s="48">
        <f t="shared" si="0"/>
        <v>643.2000000000698</v>
      </c>
      <c r="D24" s="47">
        <v>11340.392</v>
      </c>
      <c r="E24" s="48">
        <f t="shared" si="1"/>
        <v>817.1999999962281</v>
      </c>
      <c r="F24" s="47">
        <v>10479.793</v>
      </c>
      <c r="G24" s="48">
        <f t="shared" si="1"/>
        <v>903.6000000007334</v>
      </c>
      <c r="H24" s="47">
        <v>11895.962</v>
      </c>
      <c r="I24" s="48">
        <f t="shared" si="2"/>
        <v>810.0000000013097</v>
      </c>
      <c r="J24" s="47">
        <v>4394.951</v>
      </c>
      <c r="K24" s="48">
        <f t="shared" si="3"/>
        <v>237.59999999929278</v>
      </c>
      <c r="L24" s="47">
        <v>6609.425</v>
      </c>
      <c r="M24" s="48">
        <f t="shared" si="4"/>
        <v>542.4000000013621</v>
      </c>
      <c r="N24" s="47">
        <v>13093.288</v>
      </c>
      <c r="O24" s="48">
        <f t="shared" si="5"/>
        <v>940.7999999995809</v>
      </c>
      <c r="P24" s="47">
        <v>6989.981</v>
      </c>
      <c r="Q24" s="48">
        <f t="shared" si="6"/>
        <v>263.9999999970314</v>
      </c>
      <c r="R24" s="30">
        <v>4127.424</v>
      </c>
      <c r="S24" s="48">
        <f t="shared" si="7"/>
        <v>0</v>
      </c>
      <c r="T24" s="47">
        <v>1595.171</v>
      </c>
      <c r="U24" s="48">
        <f t="shared" si="8"/>
        <v>115.99999999998545</v>
      </c>
      <c r="V24" s="47">
        <v>210.035</v>
      </c>
      <c r="W24" s="48">
        <f t="shared" si="9"/>
        <v>0</v>
      </c>
      <c r="X24" s="47">
        <v>1288.22</v>
      </c>
      <c r="Y24" s="48">
        <f t="shared" si="10"/>
        <v>392.0000000002801</v>
      </c>
      <c r="Z24" s="47"/>
      <c r="AA24" s="48">
        <f t="shared" si="11"/>
        <v>0</v>
      </c>
      <c r="AB24" s="47"/>
      <c r="AC24" s="48">
        <f t="shared" si="12"/>
        <v>0</v>
      </c>
      <c r="AD24" s="47"/>
      <c r="AE24" s="48">
        <f t="shared" si="13"/>
        <v>0</v>
      </c>
      <c r="AF24" s="47"/>
      <c r="AG24" s="48">
        <f t="shared" si="14"/>
        <v>0</v>
      </c>
      <c r="AH24" s="49">
        <f t="shared" si="15"/>
        <v>5666.799999995874</v>
      </c>
    </row>
    <row r="25" spans="1:34" ht="12.75">
      <c r="A25" s="5" t="s">
        <v>22</v>
      </c>
      <c r="B25" s="47">
        <v>8876.375</v>
      </c>
      <c r="C25" s="48">
        <f t="shared" si="0"/>
        <v>326.39999999664724</v>
      </c>
      <c r="D25" s="47">
        <v>11340.501</v>
      </c>
      <c r="E25" s="48">
        <f t="shared" si="1"/>
        <v>392.40000000136206</v>
      </c>
      <c r="F25" s="47">
        <v>10479.918</v>
      </c>
      <c r="G25" s="48">
        <f t="shared" si="1"/>
        <v>450</v>
      </c>
      <c r="H25" s="47">
        <v>11896.08</v>
      </c>
      <c r="I25" s="48">
        <f t="shared" si="2"/>
        <v>424.80000000141445</v>
      </c>
      <c r="J25" s="47">
        <v>4394.99</v>
      </c>
      <c r="K25" s="48">
        <f t="shared" si="3"/>
        <v>140.39999999913562</v>
      </c>
      <c r="L25" s="47">
        <v>6609.482</v>
      </c>
      <c r="M25" s="48">
        <f t="shared" si="4"/>
        <v>273.5999999989872</v>
      </c>
      <c r="N25" s="47">
        <v>13093.365</v>
      </c>
      <c r="O25" s="48">
        <f t="shared" si="5"/>
        <v>369.5999999967171</v>
      </c>
      <c r="P25" s="47">
        <v>6990.013</v>
      </c>
      <c r="Q25" s="48">
        <f t="shared" si="6"/>
        <v>153.60000000073342</v>
      </c>
      <c r="R25" s="30">
        <v>4127.424</v>
      </c>
      <c r="S25" s="48">
        <f t="shared" si="7"/>
        <v>0</v>
      </c>
      <c r="T25" s="47">
        <v>1595.183</v>
      </c>
      <c r="U25" s="48">
        <f t="shared" si="8"/>
        <v>47.999999999774445</v>
      </c>
      <c r="V25" s="47">
        <v>210.035</v>
      </c>
      <c r="W25" s="48">
        <f t="shared" si="9"/>
        <v>0</v>
      </c>
      <c r="X25" s="47">
        <v>1288.249</v>
      </c>
      <c r="Y25" s="48">
        <f t="shared" si="10"/>
        <v>405.99999999994907</v>
      </c>
      <c r="Z25" s="47"/>
      <c r="AA25" s="48">
        <f t="shared" si="11"/>
        <v>0</v>
      </c>
      <c r="AB25" s="47"/>
      <c r="AC25" s="48">
        <f t="shared" si="12"/>
        <v>0</v>
      </c>
      <c r="AD25" s="47"/>
      <c r="AE25" s="48">
        <f t="shared" si="13"/>
        <v>0</v>
      </c>
      <c r="AF25" s="47"/>
      <c r="AG25" s="48">
        <f t="shared" si="14"/>
        <v>0</v>
      </c>
      <c r="AH25" s="49">
        <f t="shared" si="15"/>
        <v>2984.7999999947206</v>
      </c>
    </row>
    <row r="26" spans="1:34" ht="12.75">
      <c r="A26" s="5" t="s">
        <v>23</v>
      </c>
      <c r="B26" s="47">
        <v>8876.412</v>
      </c>
      <c r="C26" s="48">
        <f t="shared" si="0"/>
        <v>177.60000000125729</v>
      </c>
      <c r="D26" s="47">
        <v>11340.659</v>
      </c>
      <c r="E26" s="48">
        <f t="shared" si="1"/>
        <v>568.7999999980093</v>
      </c>
      <c r="F26" s="47">
        <v>10480.093</v>
      </c>
      <c r="G26" s="48">
        <f t="shared" si="1"/>
        <v>630.000000003929</v>
      </c>
      <c r="H26" s="47">
        <v>11896.242</v>
      </c>
      <c r="I26" s="48">
        <f t="shared" si="2"/>
        <v>583.200000000943</v>
      </c>
      <c r="J26" s="47">
        <v>4395.041</v>
      </c>
      <c r="K26" s="48">
        <f t="shared" si="3"/>
        <v>183.60000000138825</v>
      </c>
      <c r="L26" s="47">
        <v>6609.566</v>
      </c>
      <c r="M26" s="48">
        <f t="shared" si="4"/>
        <v>403.19999999919673</v>
      </c>
      <c r="N26" s="47">
        <v>13093.494</v>
      </c>
      <c r="O26" s="48">
        <f t="shared" si="5"/>
        <v>619.2000000039116</v>
      </c>
      <c r="P26" s="47">
        <v>6990.05</v>
      </c>
      <c r="Q26" s="48">
        <f t="shared" si="6"/>
        <v>177.60000000125729</v>
      </c>
      <c r="R26" s="30">
        <v>4127.424</v>
      </c>
      <c r="S26" s="48">
        <f t="shared" si="7"/>
        <v>0</v>
      </c>
      <c r="T26" s="47">
        <v>1595.205</v>
      </c>
      <c r="U26" s="48">
        <f t="shared" si="8"/>
        <v>87.99999999973807</v>
      </c>
      <c r="V26" s="47">
        <v>210.035</v>
      </c>
      <c r="W26" s="48">
        <f t="shared" si="9"/>
        <v>0</v>
      </c>
      <c r="X26" s="47">
        <v>1288.271</v>
      </c>
      <c r="Y26" s="48">
        <f t="shared" si="10"/>
        <v>307.99999999908323</v>
      </c>
      <c r="Z26" s="47"/>
      <c r="AA26" s="48">
        <f t="shared" si="11"/>
        <v>0</v>
      </c>
      <c r="AB26" s="47"/>
      <c r="AC26" s="48">
        <f t="shared" si="12"/>
        <v>0</v>
      </c>
      <c r="AD26" s="47"/>
      <c r="AE26" s="48">
        <f t="shared" si="13"/>
        <v>0</v>
      </c>
      <c r="AF26" s="47"/>
      <c r="AG26" s="48">
        <f t="shared" si="14"/>
        <v>0</v>
      </c>
      <c r="AH26" s="49">
        <f t="shared" si="15"/>
        <v>3739.2000000087137</v>
      </c>
    </row>
    <row r="27" spans="1:34" ht="12.75">
      <c r="A27" s="5" t="s">
        <v>24</v>
      </c>
      <c r="B27" s="47">
        <v>8876.587</v>
      </c>
      <c r="C27" s="48">
        <f t="shared" si="0"/>
        <v>839.9999999965075</v>
      </c>
      <c r="D27" s="47">
        <v>11340.844</v>
      </c>
      <c r="E27" s="48">
        <f t="shared" si="1"/>
        <v>665.9999999981665</v>
      </c>
      <c r="F27" s="47">
        <v>10480.3</v>
      </c>
      <c r="G27" s="48">
        <f t="shared" si="1"/>
        <v>745.1999999946565</v>
      </c>
      <c r="H27" s="47">
        <v>11896.432</v>
      </c>
      <c r="I27" s="48">
        <f t="shared" si="2"/>
        <v>684.0000000018335</v>
      </c>
      <c r="J27" s="47">
        <v>4395.102</v>
      </c>
      <c r="K27" s="48">
        <f t="shared" si="3"/>
        <v>219.59999999889988</v>
      </c>
      <c r="L27" s="47">
        <v>6609.665</v>
      </c>
      <c r="M27" s="48">
        <f t="shared" si="4"/>
        <v>475.20000000076834</v>
      </c>
      <c r="N27" s="47">
        <v>13093.644</v>
      </c>
      <c r="O27" s="48">
        <f t="shared" si="5"/>
        <v>719.9999999982538</v>
      </c>
      <c r="P27" s="47">
        <v>6990.094</v>
      </c>
      <c r="Q27" s="48">
        <f t="shared" si="6"/>
        <v>211.19999999937136</v>
      </c>
      <c r="R27" s="30">
        <v>4127.424</v>
      </c>
      <c r="S27" s="48">
        <f t="shared" si="7"/>
        <v>0</v>
      </c>
      <c r="T27" s="47">
        <v>1595.232</v>
      </c>
      <c r="U27" s="48">
        <f t="shared" si="8"/>
        <v>108.00000000017462</v>
      </c>
      <c r="V27" s="47">
        <v>210.035</v>
      </c>
      <c r="W27" s="48">
        <f t="shared" si="9"/>
        <v>0</v>
      </c>
      <c r="X27" s="47">
        <v>1288.294</v>
      </c>
      <c r="Y27" s="48">
        <f t="shared" si="10"/>
        <v>322.0000000019354</v>
      </c>
      <c r="Z27" s="47"/>
      <c r="AA27" s="48">
        <f t="shared" si="11"/>
        <v>0</v>
      </c>
      <c r="AB27" s="47"/>
      <c r="AC27" s="48">
        <f t="shared" si="12"/>
        <v>0</v>
      </c>
      <c r="AD27" s="47"/>
      <c r="AE27" s="48">
        <f t="shared" si="13"/>
        <v>0</v>
      </c>
      <c r="AF27" s="47"/>
      <c r="AG27" s="48">
        <f t="shared" si="14"/>
        <v>0</v>
      </c>
      <c r="AH27" s="49">
        <f t="shared" si="15"/>
        <v>4991.199999990567</v>
      </c>
    </row>
    <row r="28" spans="1:34" ht="12.75">
      <c r="A28" s="5" t="s">
        <v>25</v>
      </c>
      <c r="B28" s="47">
        <v>8876.68</v>
      </c>
      <c r="C28" s="48">
        <f t="shared" si="0"/>
        <v>446.40000000363216</v>
      </c>
      <c r="D28" s="47">
        <v>11341.001</v>
      </c>
      <c r="E28" s="48">
        <f t="shared" si="1"/>
        <v>565.2000000038242</v>
      </c>
      <c r="F28" s="47">
        <v>10480.471</v>
      </c>
      <c r="G28" s="48">
        <f t="shared" si="1"/>
        <v>615.6000000009954</v>
      </c>
      <c r="H28" s="47">
        <v>11896.595</v>
      </c>
      <c r="I28" s="48">
        <f t="shared" si="2"/>
        <v>586.799999995128</v>
      </c>
      <c r="J28" s="47">
        <v>4395.152</v>
      </c>
      <c r="K28" s="48">
        <f t="shared" si="3"/>
        <v>180.00000000065484</v>
      </c>
      <c r="L28" s="47">
        <v>6609.746</v>
      </c>
      <c r="M28" s="48">
        <f t="shared" si="4"/>
        <v>388.80000000062864</v>
      </c>
      <c r="N28" s="47">
        <v>13093.76</v>
      </c>
      <c r="O28" s="48">
        <f t="shared" si="5"/>
        <v>556.7999999999302</v>
      </c>
      <c r="P28" s="47">
        <v>6990.131</v>
      </c>
      <c r="Q28" s="48">
        <f t="shared" si="6"/>
        <v>177.60000000125729</v>
      </c>
      <c r="R28" s="30">
        <v>4127.424</v>
      </c>
      <c r="S28" s="48">
        <f t="shared" si="7"/>
        <v>0</v>
      </c>
      <c r="T28" s="47">
        <v>1595.256</v>
      </c>
      <c r="U28" s="48">
        <f t="shared" si="8"/>
        <v>96.00000000045839</v>
      </c>
      <c r="V28" s="47">
        <v>210.035</v>
      </c>
      <c r="W28" s="48">
        <f t="shared" si="9"/>
        <v>0</v>
      </c>
      <c r="X28" s="47">
        <v>1288.316</v>
      </c>
      <c r="Y28" s="48">
        <f t="shared" si="10"/>
        <v>307.99999999908323</v>
      </c>
      <c r="Z28" s="47"/>
      <c r="AA28" s="48">
        <f t="shared" si="11"/>
        <v>0</v>
      </c>
      <c r="AB28" s="47"/>
      <c r="AC28" s="48">
        <f t="shared" si="12"/>
        <v>0</v>
      </c>
      <c r="AD28" s="47"/>
      <c r="AE28" s="48">
        <f t="shared" si="13"/>
        <v>0</v>
      </c>
      <c r="AF28" s="47"/>
      <c r="AG28" s="48">
        <f t="shared" si="14"/>
        <v>0</v>
      </c>
      <c r="AH28" s="49">
        <f t="shared" si="15"/>
        <v>3921.2000000055923</v>
      </c>
    </row>
    <row r="29" spans="1:34" ht="12.75">
      <c r="A29" s="5" t="s">
        <v>26</v>
      </c>
      <c r="B29" s="47">
        <v>8876.778</v>
      </c>
      <c r="C29" s="48">
        <f t="shared" si="0"/>
        <v>470.39999999979045</v>
      </c>
      <c r="D29" s="47">
        <v>11341.166</v>
      </c>
      <c r="E29" s="48">
        <f t="shared" si="1"/>
        <v>593.9999999965949</v>
      </c>
      <c r="F29" s="47">
        <v>10480.651</v>
      </c>
      <c r="G29" s="48">
        <f t="shared" si="1"/>
        <v>648.0000000010477</v>
      </c>
      <c r="H29" s="47">
        <v>11896.779</v>
      </c>
      <c r="I29" s="48">
        <f t="shared" si="2"/>
        <v>662.4000000039814</v>
      </c>
      <c r="J29" s="47">
        <v>4395.206</v>
      </c>
      <c r="K29" s="48">
        <f t="shared" si="3"/>
        <v>194.40000000031432</v>
      </c>
      <c r="L29" s="47">
        <v>6609.832</v>
      </c>
      <c r="M29" s="48">
        <f t="shared" si="4"/>
        <v>412.8000000011525</v>
      </c>
      <c r="N29" s="47">
        <v>13093.885</v>
      </c>
      <c r="O29" s="48">
        <f t="shared" si="5"/>
        <v>600</v>
      </c>
      <c r="P29" s="47">
        <v>6990.171</v>
      </c>
      <c r="Q29" s="48">
        <f t="shared" si="6"/>
        <v>191.99999999982538</v>
      </c>
      <c r="R29" s="30">
        <v>4127.424</v>
      </c>
      <c r="S29" s="48">
        <f t="shared" si="7"/>
        <v>0</v>
      </c>
      <c r="T29" s="47">
        <v>1595.285</v>
      </c>
      <c r="U29" s="48">
        <f t="shared" si="8"/>
        <v>115.99999999998545</v>
      </c>
      <c r="V29" s="47">
        <v>210.035</v>
      </c>
      <c r="W29" s="48">
        <f t="shared" si="9"/>
        <v>0</v>
      </c>
      <c r="X29" s="47">
        <v>1288.335</v>
      </c>
      <c r="Y29" s="48">
        <f t="shared" si="10"/>
        <v>266.0000000000764</v>
      </c>
      <c r="Z29" s="47"/>
      <c r="AA29" s="48">
        <f t="shared" si="11"/>
        <v>0</v>
      </c>
      <c r="AB29" s="47"/>
      <c r="AC29" s="48">
        <f t="shared" si="12"/>
        <v>0</v>
      </c>
      <c r="AD29" s="47"/>
      <c r="AE29" s="48">
        <f t="shared" si="13"/>
        <v>0</v>
      </c>
      <c r="AF29" s="47"/>
      <c r="AG29" s="48">
        <f t="shared" si="14"/>
        <v>0</v>
      </c>
      <c r="AH29" s="49">
        <f t="shared" si="15"/>
        <v>4156.0000000027685</v>
      </c>
    </row>
    <row r="30" spans="1:34" ht="12.75">
      <c r="A30" s="5" t="s">
        <v>27</v>
      </c>
      <c r="B30" s="47">
        <v>8876.882</v>
      </c>
      <c r="C30" s="48">
        <f t="shared" si="0"/>
        <v>499.19999999692664</v>
      </c>
      <c r="D30" s="47">
        <v>11341.34</v>
      </c>
      <c r="E30" s="48">
        <f t="shared" si="1"/>
        <v>626.4000000031956</v>
      </c>
      <c r="F30" s="47">
        <v>10480.846</v>
      </c>
      <c r="G30" s="48">
        <f t="shared" si="1"/>
        <v>701.9999999989523</v>
      </c>
      <c r="H30" s="47">
        <v>11896.978</v>
      </c>
      <c r="I30" s="48">
        <f t="shared" si="2"/>
        <v>716.3999999953376</v>
      </c>
      <c r="J30" s="47">
        <v>4395.264</v>
      </c>
      <c r="K30" s="48">
        <f t="shared" si="3"/>
        <v>208.7999999999738</v>
      </c>
      <c r="L30" s="47">
        <v>6609.922</v>
      </c>
      <c r="M30" s="48">
        <f t="shared" si="4"/>
        <v>431.9999999963329</v>
      </c>
      <c r="N30" s="47">
        <v>13094.02</v>
      </c>
      <c r="O30" s="48">
        <f t="shared" si="5"/>
        <v>648.0000000010477</v>
      </c>
      <c r="P30" s="47">
        <v>6990.215</v>
      </c>
      <c r="Q30" s="48">
        <f t="shared" si="6"/>
        <v>211.19999999937136</v>
      </c>
      <c r="R30" s="30">
        <v>4127.424</v>
      </c>
      <c r="S30" s="48">
        <f t="shared" si="7"/>
        <v>0</v>
      </c>
      <c r="T30" s="47">
        <v>1595.316</v>
      </c>
      <c r="U30" s="48">
        <f t="shared" si="8"/>
        <v>123.99999999979627</v>
      </c>
      <c r="V30" s="47">
        <v>210.035</v>
      </c>
      <c r="W30" s="48">
        <f t="shared" si="9"/>
        <v>0</v>
      </c>
      <c r="X30" s="47">
        <v>1288.356</v>
      </c>
      <c r="Y30" s="48">
        <f t="shared" si="10"/>
        <v>293.9999999994143</v>
      </c>
      <c r="Z30" s="47"/>
      <c r="AA30" s="48">
        <f t="shared" si="11"/>
        <v>0</v>
      </c>
      <c r="AB30" s="47"/>
      <c r="AC30" s="48">
        <f t="shared" si="12"/>
        <v>0</v>
      </c>
      <c r="AD30" s="47"/>
      <c r="AE30" s="48">
        <f t="shared" si="13"/>
        <v>0</v>
      </c>
      <c r="AF30" s="47"/>
      <c r="AG30" s="48">
        <f t="shared" si="14"/>
        <v>0</v>
      </c>
      <c r="AH30" s="49">
        <f t="shared" si="15"/>
        <v>4461.999999990348</v>
      </c>
    </row>
    <row r="31" spans="1:34" ht="12.75">
      <c r="A31" s="5" t="s">
        <v>28</v>
      </c>
      <c r="B31" s="50">
        <v>8876.98</v>
      </c>
      <c r="C31" s="48">
        <f t="shared" si="0"/>
        <v>470.39999999979045</v>
      </c>
      <c r="D31" s="50">
        <v>11341.505</v>
      </c>
      <c r="E31" s="48">
        <f t="shared" si="1"/>
        <v>593.9999999965949</v>
      </c>
      <c r="F31" s="50">
        <v>10481.03</v>
      </c>
      <c r="G31" s="48">
        <f t="shared" si="1"/>
        <v>662.4000000039814</v>
      </c>
      <c r="H31" s="50">
        <v>11897.174</v>
      </c>
      <c r="I31" s="51">
        <f>(H31-H30)*H$5</f>
        <v>705.600000006234</v>
      </c>
      <c r="J31" s="50">
        <v>4395.32</v>
      </c>
      <c r="K31" s="51">
        <f>(J31-J30)*J$5</f>
        <v>201.59999999850697</v>
      </c>
      <c r="L31" s="50">
        <v>6610.006</v>
      </c>
      <c r="M31" s="51">
        <f>(L31-L30)*L$5</f>
        <v>403.2000000035623</v>
      </c>
      <c r="N31" s="50">
        <v>13094.149</v>
      </c>
      <c r="O31" s="51">
        <f>(N31-N30)*N$5</f>
        <v>619.1999999951804</v>
      </c>
      <c r="P31" s="47">
        <v>6990.257</v>
      </c>
      <c r="Q31" s="51">
        <f>(P31-P30)*P$5</f>
        <v>201.59999999741558</v>
      </c>
      <c r="R31" s="30">
        <v>4127.424</v>
      </c>
      <c r="S31" s="51">
        <f>(R31-R30)*R$5</f>
        <v>0</v>
      </c>
      <c r="T31" s="50">
        <v>1595.342</v>
      </c>
      <c r="U31" s="51">
        <f>(T31-T30)*T$5</f>
        <v>104.00000000026921</v>
      </c>
      <c r="V31" s="50">
        <v>210.035</v>
      </c>
      <c r="W31" s="51">
        <f>(V31-V30)*V$5</f>
        <v>0</v>
      </c>
      <c r="X31" s="50">
        <v>1288.379</v>
      </c>
      <c r="Y31" s="51">
        <f>(X31-X30)*X$5</f>
        <v>321.9999999987522</v>
      </c>
      <c r="Z31" s="50"/>
      <c r="AA31" s="51"/>
      <c r="AB31" s="50"/>
      <c r="AC31" s="51"/>
      <c r="AD31" s="50"/>
      <c r="AE31" s="51"/>
      <c r="AF31" s="50"/>
      <c r="AG31" s="51"/>
      <c r="AH31" s="49">
        <f t="shared" si="15"/>
        <v>4284.000000000287</v>
      </c>
    </row>
    <row r="32" spans="1:34" ht="13.5" thickBot="1">
      <c r="A32" s="5" t="s">
        <v>40</v>
      </c>
      <c r="B32" s="52">
        <v>8877.078</v>
      </c>
      <c r="C32" s="48">
        <f t="shared" si="0"/>
        <v>470.39999999979045</v>
      </c>
      <c r="D32" s="52">
        <v>11341.669</v>
      </c>
      <c r="E32" s="48">
        <f t="shared" si="1"/>
        <v>590.4000000024098</v>
      </c>
      <c r="F32" s="52">
        <v>10481.215</v>
      </c>
      <c r="G32" s="48">
        <f t="shared" si="1"/>
        <v>665.9999999981665</v>
      </c>
      <c r="H32" s="52">
        <v>11897.366</v>
      </c>
      <c r="I32" s="53">
        <f>(H32-H31)*H$5</f>
        <v>691.199999996752</v>
      </c>
      <c r="J32" s="52">
        <v>4395.377</v>
      </c>
      <c r="K32" s="53">
        <f>(J32-J31)*J$5</f>
        <v>205.20000000251457</v>
      </c>
      <c r="L32" s="52">
        <v>6610.089</v>
      </c>
      <c r="M32" s="53">
        <f>(L32-L31)*L$5</f>
        <v>398.39999999821885</v>
      </c>
      <c r="N32" s="52">
        <v>13094.277</v>
      </c>
      <c r="O32" s="53">
        <f>(N32-N31)*N$5</f>
        <v>614.4000000029337</v>
      </c>
      <c r="P32" s="47">
        <v>6990.298</v>
      </c>
      <c r="Q32" s="53">
        <f>(P32-P31)*P$5</f>
        <v>196.80000000080327</v>
      </c>
      <c r="R32" s="30">
        <v>4127.424</v>
      </c>
      <c r="S32" s="53">
        <f>(R32-R31)*R$5</f>
        <v>0</v>
      </c>
      <c r="T32" s="52">
        <v>1595.361</v>
      </c>
      <c r="U32" s="53">
        <f>(T32-T31)*T$5</f>
        <v>76.00000000002183</v>
      </c>
      <c r="V32" s="52">
        <v>210.035</v>
      </c>
      <c r="W32" s="53">
        <f>(V32-V31)*V$5</f>
        <v>0</v>
      </c>
      <c r="X32" s="52">
        <v>1288.401</v>
      </c>
      <c r="Y32" s="53">
        <f>(X32-X31)*X$5</f>
        <v>308.00000000226646</v>
      </c>
      <c r="Z32" s="52"/>
      <c r="AA32" s="53">
        <f>(Z32-Z30)*Z$5</f>
        <v>0</v>
      </c>
      <c r="AB32" s="52"/>
      <c r="AC32" s="53">
        <f>(AB32-AB30)*AB$5</f>
        <v>0</v>
      </c>
      <c r="AD32" s="52"/>
      <c r="AE32" s="53">
        <f>(AD32-AD30)*AD$5</f>
        <v>0</v>
      </c>
      <c r="AF32" s="52"/>
      <c r="AG32" s="53">
        <f>(AF32-AF30)*AF$5</f>
        <v>0</v>
      </c>
      <c r="AH32" s="49">
        <f t="shared" si="15"/>
        <v>4216.800000003877</v>
      </c>
    </row>
    <row r="33" spans="2:34" ht="13.5" thickBot="1">
      <c r="B33" s="54"/>
      <c r="C33" s="55">
        <f>SUM(C8:C32)</f>
        <v>11251.199999995879</v>
      </c>
      <c r="D33" s="54"/>
      <c r="E33" s="55">
        <f>SUM(E8:E32)</f>
        <v>13647.599999997328</v>
      </c>
      <c r="F33" s="66"/>
      <c r="G33" s="55">
        <f>SUM(G8:G32)</f>
        <v>15580.799999998271</v>
      </c>
      <c r="H33" s="54"/>
      <c r="I33" s="55">
        <f>SUM(I8:I32)</f>
        <v>14842.799999998533</v>
      </c>
      <c r="J33" s="54"/>
      <c r="K33" s="55">
        <f>SUM(K8:K32)</f>
        <v>4503.600000000733</v>
      </c>
      <c r="L33" s="54"/>
      <c r="M33" s="55">
        <f>SUM(M8:M32)</f>
        <v>9686.40000000014</v>
      </c>
      <c r="N33" s="54"/>
      <c r="O33" s="55">
        <f>SUM(O8:O32)</f>
        <v>14755.200000002515</v>
      </c>
      <c r="P33" s="54"/>
      <c r="Q33" s="55">
        <f>SUM(Q8:Q32)</f>
        <v>4689.599999999336</v>
      </c>
      <c r="R33" s="54"/>
      <c r="S33" s="55">
        <f>SUM(S8:S32)</f>
        <v>95.9999999977299</v>
      </c>
      <c r="T33" s="54"/>
      <c r="U33" s="55">
        <f>SUM(U8:U32)</f>
        <v>1748.000000000502</v>
      </c>
      <c r="V33" s="54"/>
      <c r="W33" s="55">
        <f>SUM(W8:W32)</f>
        <v>0</v>
      </c>
      <c r="X33" s="54"/>
      <c r="Y33" s="55">
        <f>SUM(Y8:Y32)</f>
        <v>6902.000000002317</v>
      </c>
      <c r="Z33" s="54"/>
      <c r="AA33" s="55">
        <f>SUM(AA8:AA32)</f>
        <v>0</v>
      </c>
      <c r="AB33" s="54"/>
      <c r="AC33" s="55">
        <f>SUM(AC8:AC32)</f>
        <v>0</v>
      </c>
      <c r="AD33" s="54"/>
      <c r="AE33" s="55">
        <f>SUM(AE8:AE32)</f>
        <v>0</v>
      </c>
      <c r="AF33" s="54"/>
      <c r="AG33" s="56">
        <f>SUM(AG8:AG32)</f>
        <v>0</v>
      </c>
      <c r="AH33" s="49">
        <f t="shared" si="15"/>
        <v>97703.19999999327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H6:I6"/>
    <mergeCell ref="J5:K5"/>
    <mergeCell ref="J6:K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K1"/>
    <mergeCell ref="A2:K2"/>
    <mergeCell ref="A3:K3"/>
    <mergeCell ref="AD5:AE5"/>
    <mergeCell ref="H5:I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tabSelected="1" defaultGridColor="0" zoomScalePageLayoutView="0" colorId="48" workbookViewId="0" topLeftCell="A1">
      <pane xSplit="1" ySplit="7" topLeftCell="J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25" sqref="R25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10.00390625" style="0" customWidth="1"/>
    <col min="7" max="7" width="9.375" style="0" customWidth="1"/>
    <col min="8" max="8" width="9.625" style="0" customWidth="1"/>
    <col min="9" max="9" width="9.75390625" style="0" customWidth="1"/>
    <col min="10" max="10" width="8.25390625" style="0" customWidth="1"/>
    <col min="11" max="11" width="9.375" style="0" customWidth="1"/>
    <col min="12" max="12" width="9.75390625" style="0" customWidth="1"/>
    <col min="13" max="13" width="9.375" style="0" customWidth="1"/>
    <col min="14" max="14" width="9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20" width="9.00390625" style="0" customWidth="1"/>
    <col min="21" max="21" width="8.375" style="0" customWidth="1"/>
    <col min="22" max="22" width="9.625" style="0" customWidth="1"/>
    <col min="23" max="23" width="8.625" style="0" customWidth="1"/>
    <col min="24" max="24" width="8.25390625" style="0" customWidth="1"/>
    <col min="25" max="25" width="9.753906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23"/>
      <c r="K2" s="23"/>
      <c r="L2" s="22"/>
      <c r="M2" s="22"/>
      <c r="N2" s="22"/>
      <c r="O2" s="22"/>
      <c r="P2" s="22" t="s">
        <v>38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24"/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8">
        <v>4800</v>
      </c>
      <c r="C5" s="89"/>
      <c r="D5" s="88">
        <v>3600</v>
      </c>
      <c r="E5" s="89"/>
      <c r="F5" s="88">
        <v>3600</v>
      </c>
      <c r="G5" s="89"/>
      <c r="H5" s="88">
        <v>3600</v>
      </c>
      <c r="I5" s="89"/>
      <c r="J5" s="64">
        <v>3600</v>
      </c>
      <c r="K5" s="64"/>
      <c r="L5" s="88">
        <v>4800</v>
      </c>
      <c r="M5" s="89"/>
      <c r="N5" s="88">
        <v>4800</v>
      </c>
      <c r="O5" s="89"/>
      <c r="P5" s="88">
        <v>4800</v>
      </c>
      <c r="Q5" s="89"/>
      <c r="R5" s="88">
        <v>8000</v>
      </c>
      <c r="S5" s="89"/>
      <c r="T5" s="88">
        <v>4000</v>
      </c>
      <c r="U5" s="89"/>
      <c r="V5" s="88">
        <v>4000</v>
      </c>
      <c r="W5" s="89"/>
      <c r="X5" s="88">
        <v>14000</v>
      </c>
      <c r="Y5" s="89"/>
      <c r="Z5" s="88">
        <v>0</v>
      </c>
      <c r="AA5" s="89"/>
      <c r="AB5" s="88">
        <v>0</v>
      </c>
      <c r="AC5" s="89"/>
      <c r="AD5" s="88">
        <v>0</v>
      </c>
      <c r="AE5" s="89"/>
      <c r="AF5" s="88">
        <v>0</v>
      </c>
      <c r="AG5" s="89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90">
        <v>4</v>
      </c>
      <c r="C6" s="91"/>
      <c r="D6" s="90">
        <v>6</v>
      </c>
      <c r="E6" s="91"/>
      <c r="F6" s="90">
        <v>8</v>
      </c>
      <c r="G6" s="91"/>
      <c r="H6" s="90">
        <v>10</v>
      </c>
      <c r="I6" s="91"/>
      <c r="J6" s="65">
        <v>12</v>
      </c>
      <c r="K6" s="65"/>
      <c r="L6" s="90">
        <v>22</v>
      </c>
      <c r="M6" s="91"/>
      <c r="N6" s="90">
        <v>26</v>
      </c>
      <c r="O6" s="91"/>
      <c r="P6" s="90">
        <v>28</v>
      </c>
      <c r="Q6" s="91"/>
      <c r="R6" s="90">
        <v>6</v>
      </c>
      <c r="S6" s="91"/>
      <c r="T6" s="90">
        <v>16</v>
      </c>
      <c r="U6" s="91"/>
      <c r="V6" s="90">
        <v>17</v>
      </c>
      <c r="W6" s="91"/>
      <c r="X6" s="90">
        <v>35</v>
      </c>
      <c r="Y6" s="91"/>
      <c r="Z6" s="90" t="s">
        <v>29</v>
      </c>
      <c r="AA6" s="91"/>
      <c r="AB6" s="90" t="s">
        <v>29</v>
      </c>
      <c r="AC6" s="91"/>
      <c r="AD6" s="90" t="s">
        <v>29</v>
      </c>
      <c r="AE6" s="91"/>
      <c r="AF6" s="90" t="s">
        <v>29</v>
      </c>
      <c r="AG6" s="91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240702.7999999582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1">
        <v>18689.669</v>
      </c>
      <c r="C8" s="32">
        <v>0</v>
      </c>
      <c r="D8" s="31">
        <v>24218.963</v>
      </c>
      <c r="E8" s="32">
        <v>0</v>
      </c>
      <c r="F8" s="31">
        <v>19941.089</v>
      </c>
      <c r="G8" s="32">
        <v>0</v>
      </c>
      <c r="H8" s="31">
        <v>23943.235</v>
      </c>
      <c r="I8" s="32"/>
      <c r="J8" s="31">
        <v>8945.678</v>
      </c>
      <c r="K8" s="32"/>
      <c r="L8" s="31">
        <v>15139.143</v>
      </c>
      <c r="M8" s="32">
        <v>0</v>
      </c>
      <c r="N8" s="31">
        <v>27271.23</v>
      </c>
      <c r="O8" s="32">
        <v>0</v>
      </c>
      <c r="P8" s="31">
        <v>16778.06</v>
      </c>
      <c r="Q8" s="32">
        <v>0</v>
      </c>
      <c r="R8" s="31">
        <v>6375.292</v>
      </c>
      <c r="S8" s="32">
        <v>0</v>
      </c>
      <c r="T8" s="31">
        <v>3295.504</v>
      </c>
      <c r="U8" s="32">
        <v>0</v>
      </c>
      <c r="V8" s="31">
        <v>2560.403</v>
      </c>
      <c r="W8" s="32">
        <v>0</v>
      </c>
      <c r="X8" s="31">
        <v>2152.54</v>
      </c>
      <c r="Y8" s="32">
        <v>0</v>
      </c>
      <c r="Z8" s="31"/>
      <c r="AA8" s="32">
        <v>0</v>
      </c>
      <c r="AB8" s="31"/>
      <c r="AC8" s="32">
        <v>0</v>
      </c>
      <c r="AD8" s="31"/>
      <c r="AE8" s="32">
        <v>0</v>
      </c>
      <c r="AF8" s="31"/>
      <c r="AG8" s="32">
        <v>0</v>
      </c>
      <c r="AH8" s="33">
        <f>SUM(C8+E8+G8+I8+M8+O8+Q8+S8+U8+W8+Y8+AA8+AC8+AE8+AG8)</f>
        <v>0</v>
      </c>
    </row>
    <row r="9" spans="1:34" ht="12.75">
      <c r="A9" s="5" t="s">
        <v>6</v>
      </c>
      <c r="B9" s="34">
        <v>18689.881</v>
      </c>
      <c r="C9" s="35">
        <f aca="true" t="shared" si="0" ref="C9:C30">(B9-B8)*B$5</f>
        <v>1017.5999999977648</v>
      </c>
      <c r="D9" s="34">
        <v>24219.254</v>
      </c>
      <c r="E9" s="35">
        <f aca="true" t="shared" si="1" ref="E9:E30">(D9-D8)*D$5</f>
        <v>1047.6000000038766</v>
      </c>
      <c r="F9" s="34">
        <v>19941.355</v>
      </c>
      <c r="G9" s="35">
        <f aca="true" t="shared" si="2" ref="G9:G30">(F9-F8)*F$5</f>
        <v>957.5999999986379</v>
      </c>
      <c r="H9" s="34">
        <v>23943.519</v>
      </c>
      <c r="I9" s="35">
        <f aca="true" t="shared" si="3" ref="I9:I30">(H9-H8)*H$5</f>
        <v>1022.3999999987427</v>
      </c>
      <c r="J9" s="34">
        <v>8945.78</v>
      </c>
      <c r="K9" s="35">
        <f aca="true" t="shared" si="4" ref="K9:K30">(J9-J8)*J$5</f>
        <v>367.2000000027765</v>
      </c>
      <c r="L9" s="34">
        <v>15139.3</v>
      </c>
      <c r="M9" s="35">
        <f aca="true" t="shared" si="5" ref="M9:M30">(L9-L8)*L$5</f>
        <v>753.5999999963678</v>
      </c>
      <c r="N9" s="34">
        <v>27271.454</v>
      </c>
      <c r="O9" s="35">
        <f aca="true" t="shared" si="6" ref="O9:O30">(N9-N8)*N$5</f>
        <v>1075.2000000094995</v>
      </c>
      <c r="P9" s="34">
        <v>16778.156</v>
      </c>
      <c r="Q9" s="35">
        <f aca="true" t="shared" si="7" ref="Q9:Q30">(P9-P8)*P$5</f>
        <v>460.7999999891035</v>
      </c>
      <c r="R9" s="34">
        <v>6375.304</v>
      </c>
      <c r="S9" s="35">
        <f aca="true" t="shared" si="8" ref="S9:S30">(R9-R8)*R$5</f>
        <v>95.9999999977299</v>
      </c>
      <c r="T9" s="34">
        <v>3295.504</v>
      </c>
      <c r="U9" s="35">
        <f aca="true" t="shared" si="9" ref="U9:U30">(T9-T8)*T$5</f>
        <v>0</v>
      </c>
      <c r="V9" s="34">
        <v>2560.421</v>
      </c>
      <c r="W9" s="35">
        <f aca="true" t="shared" si="10" ref="W9:W30">(V9-V8)*V$5</f>
        <v>72.00000000011642</v>
      </c>
      <c r="X9" s="34">
        <v>2152.59</v>
      </c>
      <c r="Y9" s="35">
        <f aca="true" t="shared" si="11" ref="Y9:Y30">(X9-X8)*X$5</f>
        <v>700.0000000025466</v>
      </c>
      <c r="Z9" s="34"/>
      <c r="AA9" s="35">
        <f aca="true" t="shared" si="12" ref="AA9:AA30">(Z9-Z8)*Z$5</f>
        <v>0</v>
      </c>
      <c r="AB9" s="34"/>
      <c r="AC9" s="35">
        <f aca="true" t="shared" si="13" ref="AC9:AC30">(AB9-AB8)*AB$5</f>
        <v>0</v>
      </c>
      <c r="AD9" s="34"/>
      <c r="AE9" s="35">
        <f aca="true" t="shared" si="14" ref="AE9:AE30">(AD9-AD8)*AD$5</f>
        <v>0</v>
      </c>
      <c r="AF9" s="34"/>
      <c r="AG9" s="35">
        <f aca="true" t="shared" si="15" ref="AG9:AG30">(AF9-AF8)*AF$5</f>
        <v>0</v>
      </c>
      <c r="AH9" s="36">
        <f>SUM(C9+E9+G9+I9+K9+M9+O9+Q9+S9+U9+W9+Y9+AA9+AC9+AE9+AG9)</f>
        <v>7569.999999997162</v>
      </c>
    </row>
    <row r="10" spans="1:34" ht="12.75">
      <c r="A10" s="5" t="s">
        <v>7</v>
      </c>
      <c r="B10" s="34">
        <v>18690.11</v>
      </c>
      <c r="C10" s="35">
        <f t="shared" si="0"/>
        <v>1099.1999999969266</v>
      </c>
      <c r="D10" s="34">
        <v>24219.56</v>
      </c>
      <c r="E10" s="35">
        <f t="shared" si="1"/>
        <v>1101.6000000017812</v>
      </c>
      <c r="F10" s="34">
        <v>19941.641</v>
      </c>
      <c r="G10" s="35">
        <f t="shared" si="2"/>
        <v>1029.6000000002095</v>
      </c>
      <c r="H10" s="34">
        <v>23943.83</v>
      </c>
      <c r="I10" s="35">
        <f t="shared" si="3"/>
        <v>1119.6000000054482</v>
      </c>
      <c r="J10" s="34">
        <v>8945.891</v>
      </c>
      <c r="K10" s="35">
        <f t="shared" si="4"/>
        <v>399.59999999628053</v>
      </c>
      <c r="L10" s="34">
        <v>15139.511</v>
      </c>
      <c r="M10" s="35">
        <f t="shared" si="5"/>
        <v>1012.8000000055181</v>
      </c>
      <c r="N10" s="34">
        <v>27271.711</v>
      </c>
      <c r="O10" s="35">
        <f t="shared" si="6"/>
        <v>1233.599999989383</v>
      </c>
      <c r="P10" s="34">
        <v>16778.25</v>
      </c>
      <c r="Q10" s="35">
        <f t="shared" si="7"/>
        <v>451.20000000461005</v>
      </c>
      <c r="R10" s="34">
        <v>6375.31</v>
      </c>
      <c r="S10" s="35">
        <f t="shared" si="8"/>
        <v>48.00000000250293</v>
      </c>
      <c r="T10" s="34">
        <v>3295.504</v>
      </c>
      <c r="U10" s="35">
        <f t="shared" si="9"/>
        <v>0</v>
      </c>
      <c r="V10" s="34">
        <v>2560.44</v>
      </c>
      <c r="W10" s="35">
        <f t="shared" si="10"/>
        <v>76.00000000093132</v>
      </c>
      <c r="X10" s="34">
        <v>2152.64</v>
      </c>
      <c r="Y10" s="35">
        <f t="shared" si="11"/>
        <v>699.9999999961801</v>
      </c>
      <c r="Z10" s="34"/>
      <c r="AA10" s="35">
        <f t="shared" si="12"/>
        <v>0</v>
      </c>
      <c r="AB10" s="34"/>
      <c r="AC10" s="35">
        <f t="shared" si="13"/>
        <v>0</v>
      </c>
      <c r="AD10" s="34"/>
      <c r="AE10" s="35">
        <f t="shared" si="14"/>
        <v>0</v>
      </c>
      <c r="AF10" s="34"/>
      <c r="AG10" s="35">
        <f t="shared" si="15"/>
        <v>0</v>
      </c>
      <c r="AH10" s="36">
        <f>SUM(C10+E10+G10+I10+K10+M10+O10+Q10+S10+U10+W10+Y10+AA10+AC10+AE10+AG10)</f>
        <v>8271.199999999772</v>
      </c>
    </row>
    <row r="11" spans="1:34" ht="12.75">
      <c r="A11" s="5" t="s">
        <v>8</v>
      </c>
      <c r="B11" s="34">
        <v>18690.281</v>
      </c>
      <c r="C11" s="35">
        <f t="shared" si="0"/>
        <v>820.799999992596</v>
      </c>
      <c r="D11" s="34">
        <v>24219.811</v>
      </c>
      <c r="E11" s="35">
        <f t="shared" si="1"/>
        <v>903.6000000007334</v>
      </c>
      <c r="F11" s="34">
        <v>19941.862</v>
      </c>
      <c r="G11" s="35">
        <f t="shared" si="2"/>
        <v>795.6000000049244</v>
      </c>
      <c r="H11" s="34">
        <v>23944.082</v>
      </c>
      <c r="I11" s="35">
        <f t="shared" si="3"/>
        <v>907.1999999883701</v>
      </c>
      <c r="J11" s="34">
        <v>8945.971</v>
      </c>
      <c r="K11" s="35">
        <f t="shared" si="4"/>
        <v>287.99999999973807</v>
      </c>
      <c r="L11" s="34">
        <v>15139.666</v>
      </c>
      <c r="M11" s="35">
        <f t="shared" si="5"/>
        <v>743.9999999944121</v>
      </c>
      <c r="N11" s="34">
        <v>27271.895</v>
      </c>
      <c r="O11" s="35">
        <f t="shared" si="6"/>
        <v>883.2000000053085</v>
      </c>
      <c r="P11" s="31">
        <v>16778.335</v>
      </c>
      <c r="Q11" s="35">
        <f t="shared" si="7"/>
        <v>407.99999999580905</v>
      </c>
      <c r="R11" s="34">
        <v>6375.321</v>
      </c>
      <c r="S11" s="35">
        <f t="shared" si="8"/>
        <v>87.99999999610009</v>
      </c>
      <c r="T11" s="34">
        <v>3295.504</v>
      </c>
      <c r="U11" s="35">
        <f t="shared" si="9"/>
        <v>0</v>
      </c>
      <c r="V11" s="34">
        <v>2560.45</v>
      </c>
      <c r="W11" s="35">
        <f t="shared" si="10"/>
        <v>39.999999999054126</v>
      </c>
      <c r="X11" s="34">
        <v>2152.692</v>
      </c>
      <c r="Y11" s="35">
        <f t="shared" si="11"/>
        <v>728.0000000018845</v>
      </c>
      <c r="Z11" s="34"/>
      <c r="AA11" s="35">
        <f t="shared" si="12"/>
        <v>0</v>
      </c>
      <c r="AB11" s="34"/>
      <c r="AC11" s="35">
        <f t="shared" si="13"/>
        <v>0</v>
      </c>
      <c r="AD11" s="34"/>
      <c r="AE11" s="35">
        <f t="shared" si="14"/>
        <v>0</v>
      </c>
      <c r="AF11" s="34"/>
      <c r="AG11" s="35">
        <f t="shared" si="15"/>
        <v>0</v>
      </c>
      <c r="AH11" s="36">
        <f aca="true" t="shared" si="16" ref="AH11:AH32">SUM(C11+E11+G11+I11+K11+M11+O11+Q11+S11+U11+W11+Y11+AA11+AC11+AE11+AG11)</f>
        <v>6606.39999997893</v>
      </c>
    </row>
    <row r="12" spans="1:34" ht="12.75">
      <c r="A12" s="5" t="s">
        <v>9</v>
      </c>
      <c r="B12" s="34">
        <v>18690.473</v>
      </c>
      <c r="C12" s="35">
        <f t="shared" si="0"/>
        <v>921.6000000131316</v>
      </c>
      <c r="D12" s="34">
        <v>24220.063</v>
      </c>
      <c r="E12" s="35">
        <f t="shared" si="1"/>
        <v>907.1999999883701</v>
      </c>
      <c r="F12" s="34">
        <v>19942.09</v>
      </c>
      <c r="G12" s="35">
        <f t="shared" si="2"/>
        <v>820.7999999969616</v>
      </c>
      <c r="H12" s="34">
        <v>23944.333</v>
      </c>
      <c r="I12" s="35">
        <f t="shared" si="3"/>
        <v>903.6000000007334</v>
      </c>
      <c r="J12" s="34">
        <v>8946.06</v>
      </c>
      <c r="K12" s="35">
        <f t="shared" si="4"/>
        <v>320.39999999979045</v>
      </c>
      <c r="L12" s="34">
        <v>15139.821</v>
      </c>
      <c r="M12" s="35">
        <f t="shared" si="5"/>
        <v>744.0000000031432</v>
      </c>
      <c r="N12" s="34">
        <v>27272.091</v>
      </c>
      <c r="O12" s="35">
        <f t="shared" si="6"/>
        <v>940.7999999995809</v>
      </c>
      <c r="P12" s="31">
        <v>16778.41</v>
      </c>
      <c r="Q12" s="35">
        <f t="shared" si="7"/>
        <v>360.00000000349246</v>
      </c>
      <c r="R12" s="34">
        <v>6375.331</v>
      </c>
      <c r="S12" s="35">
        <f t="shared" si="8"/>
        <v>80.00000000174623</v>
      </c>
      <c r="T12" s="34">
        <v>3295.504</v>
      </c>
      <c r="U12" s="35">
        <f t="shared" si="9"/>
        <v>0</v>
      </c>
      <c r="V12" s="34">
        <v>2560.471</v>
      </c>
      <c r="W12" s="35">
        <f t="shared" si="10"/>
        <v>84.00000000074215</v>
      </c>
      <c r="X12" s="34">
        <v>2152.744</v>
      </c>
      <c r="Y12" s="35">
        <f t="shared" si="11"/>
        <v>728.0000000018845</v>
      </c>
      <c r="Z12" s="34"/>
      <c r="AA12" s="35">
        <f t="shared" si="12"/>
        <v>0</v>
      </c>
      <c r="AB12" s="34"/>
      <c r="AC12" s="35">
        <f t="shared" si="13"/>
        <v>0</v>
      </c>
      <c r="AD12" s="34"/>
      <c r="AE12" s="35">
        <f t="shared" si="14"/>
        <v>0</v>
      </c>
      <c r="AF12" s="34"/>
      <c r="AG12" s="35">
        <f t="shared" si="15"/>
        <v>0</v>
      </c>
      <c r="AH12" s="36">
        <f t="shared" si="16"/>
        <v>6810.400000009577</v>
      </c>
    </row>
    <row r="13" spans="1:34" ht="12.75">
      <c r="A13" s="5" t="s">
        <v>10</v>
      </c>
      <c r="B13" s="34">
        <v>18690.681</v>
      </c>
      <c r="C13" s="35">
        <f t="shared" si="0"/>
        <v>998.3999999938533</v>
      </c>
      <c r="D13" s="34">
        <v>24220.361</v>
      </c>
      <c r="E13" s="35">
        <f t="shared" si="1"/>
        <v>1072.8000000090105</v>
      </c>
      <c r="F13" s="34">
        <v>19942.373</v>
      </c>
      <c r="G13" s="35">
        <f t="shared" si="2"/>
        <v>1018.7999999980093</v>
      </c>
      <c r="H13" s="34">
        <v>23944.666</v>
      </c>
      <c r="I13" s="35">
        <f t="shared" si="3"/>
        <v>1198.8000000084867</v>
      </c>
      <c r="J13" s="34">
        <v>8946.16</v>
      </c>
      <c r="K13" s="35">
        <f t="shared" si="4"/>
        <v>360.0000000013097</v>
      </c>
      <c r="L13" s="34">
        <v>15140.01</v>
      </c>
      <c r="M13" s="35">
        <f t="shared" si="5"/>
        <v>907.2000000014668</v>
      </c>
      <c r="N13" s="34">
        <v>27272.323</v>
      </c>
      <c r="O13" s="35">
        <f t="shared" si="6"/>
        <v>1113.5999999998603</v>
      </c>
      <c r="P13" s="31">
        <v>16778.505</v>
      </c>
      <c r="Q13" s="35">
        <f t="shared" si="7"/>
        <v>456.00000000558794</v>
      </c>
      <c r="R13" s="34">
        <v>6375.35</v>
      </c>
      <c r="S13" s="35">
        <f t="shared" si="8"/>
        <v>152.00000000186265</v>
      </c>
      <c r="T13" s="34">
        <v>3295.504</v>
      </c>
      <c r="U13" s="35">
        <f t="shared" si="9"/>
        <v>0</v>
      </c>
      <c r="V13" s="34">
        <v>2560.49</v>
      </c>
      <c r="W13" s="35">
        <f t="shared" si="10"/>
        <v>75.99999999911233</v>
      </c>
      <c r="X13" s="34">
        <v>2152.794</v>
      </c>
      <c r="Y13" s="35">
        <f t="shared" si="11"/>
        <v>699.9999999961801</v>
      </c>
      <c r="Z13" s="34"/>
      <c r="AA13" s="35">
        <f t="shared" si="12"/>
        <v>0</v>
      </c>
      <c r="AB13" s="34"/>
      <c r="AC13" s="35">
        <f t="shared" si="13"/>
        <v>0</v>
      </c>
      <c r="AD13" s="34"/>
      <c r="AE13" s="35">
        <f t="shared" si="14"/>
        <v>0</v>
      </c>
      <c r="AF13" s="34"/>
      <c r="AG13" s="35">
        <f t="shared" si="15"/>
        <v>0</v>
      </c>
      <c r="AH13" s="36">
        <f t="shared" si="16"/>
        <v>8053.60000001474</v>
      </c>
    </row>
    <row r="14" spans="1:34" ht="12.75">
      <c r="A14" s="5" t="s">
        <v>11</v>
      </c>
      <c r="B14" s="34">
        <v>18690.84</v>
      </c>
      <c r="C14" s="35">
        <f t="shared" si="0"/>
        <v>763.1999999983236</v>
      </c>
      <c r="D14" s="34">
        <v>24220.58</v>
      </c>
      <c r="E14" s="35">
        <f t="shared" si="1"/>
        <v>788.4000000034575</v>
      </c>
      <c r="F14" s="34">
        <v>19942.567</v>
      </c>
      <c r="G14" s="35">
        <f t="shared" si="2"/>
        <v>698.3999999982188</v>
      </c>
      <c r="H14" s="34">
        <v>23944.889</v>
      </c>
      <c r="I14" s="35">
        <f t="shared" si="3"/>
        <v>802.7999999932945</v>
      </c>
      <c r="J14" s="34">
        <v>8946.239</v>
      </c>
      <c r="K14" s="35">
        <f t="shared" si="4"/>
        <v>284.39999999900465</v>
      </c>
      <c r="L14" s="34">
        <v>15140.147</v>
      </c>
      <c r="M14" s="35">
        <f t="shared" si="5"/>
        <v>657.6000000030035</v>
      </c>
      <c r="N14" s="34">
        <v>27272.491</v>
      </c>
      <c r="O14" s="35">
        <f t="shared" si="6"/>
        <v>806.4000000071246</v>
      </c>
      <c r="P14" s="31">
        <v>16778.569</v>
      </c>
      <c r="Q14" s="35">
        <f t="shared" si="7"/>
        <v>307.1999999927357</v>
      </c>
      <c r="R14" s="34">
        <v>6375.36</v>
      </c>
      <c r="S14" s="35">
        <f t="shared" si="8"/>
        <v>79.99999999447027</v>
      </c>
      <c r="T14" s="34">
        <v>3295.504</v>
      </c>
      <c r="U14" s="35">
        <f t="shared" si="9"/>
        <v>0</v>
      </c>
      <c r="V14" s="34">
        <v>2560.504</v>
      </c>
      <c r="W14" s="35">
        <f t="shared" si="10"/>
        <v>56.000000000494765</v>
      </c>
      <c r="X14" s="34">
        <v>2152.845</v>
      </c>
      <c r="Y14" s="35">
        <f t="shared" si="11"/>
        <v>713.9999999990323</v>
      </c>
      <c r="Z14" s="34"/>
      <c r="AA14" s="35">
        <f t="shared" si="12"/>
        <v>0</v>
      </c>
      <c r="AB14" s="34"/>
      <c r="AC14" s="35">
        <f t="shared" si="13"/>
        <v>0</v>
      </c>
      <c r="AD14" s="34"/>
      <c r="AE14" s="35">
        <f t="shared" si="14"/>
        <v>0</v>
      </c>
      <c r="AF14" s="34"/>
      <c r="AG14" s="35">
        <f t="shared" si="15"/>
        <v>0</v>
      </c>
      <c r="AH14" s="36">
        <f t="shared" si="16"/>
        <v>5958.39999998916</v>
      </c>
    </row>
    <row r="15" spans="1:34" ht="12.75">
      <c r="A15" s="5" t="s">
        <v>12</v>
      </c>
      <c r="B15" s="34">
        <v>18691.02</v>
      </c>
      <c r="C15" s="35">
        <f t="shared" si="0"/>
        <v>864.000000001397</v>
      </c>
      <c r="D15" s="34">
        <v>24220.829</v>
      </c>
      <c r="E15" s="35">
        <f t="shared" si="1"/>
        <v>896.3999999992666</v>
      </c>
      <c r="F15" s="34">
        <v>19942.804</v>
      </c>
      <c r="G15" s="35">
        <f t="shared" si="2"/>
        <v>853.2000000035623</v>
      </c>
      <c r="H15" s="34">
        <v>23945.145</v>
      </c>
      <c r="I15" s="35">
        <f t="shared" si="3"/>
        <v>921.6000000044005</v>
      </c>
      <c r="J15" s="34">
        <v>8946.332</v>
      </c>
      <c r="K15" s="35">
        <f t="shared" si="4"/>
        <v>334.8000000027241</v>
      </c>
      <c r="L15" s="34">
        <v>15140.317</v>
      </c>
      <c r="M15" s="35">
        <f t="shared" si="5"/>
        <v>815.9999999916181</v>
      </c>
      <c r="N15" s="34">
        <v>27272.693</v>
      </c>
      <c r="O15" s="35">
        <f t="shared" si="6"/>
        <v>969.5999999879859</v>
      </c>
      <c r="P15" s="31">
        <v>16778.65</v>
      </c>
      <c r="Q15" s="35">
        <f t="shared" si="7"/>
        <v>388.8000000093598</v>
      </c>
      <c r="R15" s="34">
        <v>6375.377</v>
      </c>
      <c r="S15" s="35">
        <f t="shared" si="8"/>
        <v>136.00000000587897</v>
      </c>
      <c r="T15" s="34">
        <v>3295.504</v>
      </c>
      <c r="U15" s="35">
        <f t="shared" si="9"/>
        <v>0</v>
      </c>
      <c r="V15" s="34">
        <v>2560.523</v>
      </c>
      <c r="W15" s="35">
        <f t="shared" si="10"/>
        <v>76.00000000093132</v>
      </c>
      <c r="X15" s="34">
        <v>2152.879</v>
      </c>
      <c r="Y15" s="35">
        <f t="shared" si="11"/>
        <v>476.000000001477</v>
      </c>
      <c r="Z15" s="34"/>
      <c r="AA15" s="35">
        <f t="shared" si="12"/>
        <v>0</v>
      </c>
      <c r="AB15" s="34"/>
      <c r="AC15" s="35">
        <f t="shared" si="13"/>
        <v>0</v>
      </c>
      <c r="AD15" s="34"/>
      <c r="AE15" s="35">
        <f t="shared" si="14"/>
        <v>0</v>
      </c>
      <c r="AF15" s="34"/>
      <c r="AG15" s="35">
        <f t="shared" si="15"/>
        <v>0</v>
      </c>
      <c r="AH15" s="36">
        <f t="shared" si="16"/>
        <v>6732.400000008602</v>
      </c>
    </row>
    <row r="16" spans="1:34" ht="12.75">
      <c r="A16" s="5" t="s">
        <v>13</v>
      </c>
      <c r="B16" s="34">
        <v>18691.345</v>
      </c>
      <c r="C16" s="35">
        <f t="shared" si="0"/>
        <v>1560.0000000034925</v>
      </c>
      <c r="D16" s="34">
        <v>24221.312</v>
      </c>
      <c r="E16" s="35">
        <f t="shared" si="1"/>
        <v>1738.8000000006286</v>
      </c>
      <c r="F16" s="34">
        <v>19943.278</v>
      </c>
      <c r="G16" s="35">
        <f t="shared" si="2"/>
        <v>1706.399999994028</v>
      </c>
      <c r="H16" s="34">
        <v>23945.597</v>
      </c>
      <c r="I16" s="35">
        <f t="shared" si="3"/>
        <v>1627.2000000040862</v>
      </c>
      <c r="J16" s="34">
        <v>8946.494</v>
      </c>
      <c r="K16" s="35">
        <f t="shared" si="4"/>
        <v>583.200000000943</v>
      </c>
      <c r="L16" s="34">
        <v>15140.644</v>
      </c>
      <c r="M16" s="35">
        <f t="shared" si="5"/>
        <v>1569.6000000054482</v>
      </c>
      <c r="N16" s="34">
        <v>27273.071</v>
      </c>
      <c r="O16" s="35">
        <f t="shared" si="6"/>
        <v>1814.4000000029337</v>
      </c>
      <c r="P16" s="31">
        <v>16778.81</v>
      </c>
      <c r="Q16" s="35">
        <f t="shared" si="7"/>
        <v>767.9999999993015</v>
      </c>
      <c r="R16" s="34">
        <v>6375.409</v>
      </c>
      <c r="S16" s="35">
        <f t="shared" si="8"/>
        <v>255.9999999939464</v>
      </c>
      <c r="T16" s="34">
        <v>3295.594</v>
      </c>
      <c r="U16" s="35">
        <f t="shared" si="9"/>
        <v>360.0000000005821</v>
      </c>
      <c r="V16" s="34">
        <v>2560.555</v>
      </c>
      <c r="W16" s="35">
        <f t="shared" si="10"/>
        <v>127.99999999879219</v>
      </c>
      <c r="X16" s="34">
        <v>2152.92</v>
      </c>
      <c r="Y16" s="35">
        <f t="shared" si="11"/>
        <v>574.0000000023429</v>
      </c>
      <c r="Z16" s="34"/>
      <c r="AA16" s="35">
        <f t="shared" si="12"/>
        <v>0</v>
      </c>
      <c r="AB16" s="34"/>
      <c r="AC16" s="35">
        <f t="shared" si="13"/>
        <v>0</v>
      </c>
      <c r="AD16" s="34"/>
      <c r="AE16" s="35">
        <f t="shared" si="14"/>
        <v>0</v>
      </c>
      <c r="AF16" s="34"/>
      <c r="AG16" s="35">
        <f t="shared" si="15"/>
        <v>0</v>
      </c>
      <c r="AH16" s="36">
        <f t="shared" si="16"/>
        <v>12685.600000006525</v>
      </c>
    </row>
    <row r="17" spans="1:34" ht="12.75">
      <c r="A17" s="5" t="s">
        <v>14</v>
      </c>
      <c r="B17" s="34">
        <v>18691.572</v>
      </c>
      <c r="C17" s="35">
        <f t="shared" si="0"/>
        <v>1089.5999999949709</v>
      </c>
      <c r="D17" s="34">
        <v>24221.66</v>
      </c>
      <c r="E17" s="35">
        <f t="shared" si="1"/>
        <v>1252.7999999932945</v>
      </c>
      <c r="F17" s="34">
        <v>19943.623</v>
      </c>
      <c r="G17" s="35">
        <f t="shared" si="2"/>
        <v>1242.000000004191</v>
      </c>
      <c r="H17" s="34">
        <v>23945.885</v>
      </c>
      <c r="I17" s="35">
        <f t="shared" si="3"/>
        <v>1036.7999999885797</v>
      </c>
      <c r="J17" s="34">
        <v>8946.598</v>
      </c>
      <c r="K17" s="35">
        <f t="shared" si="4"/>
        <v>374.399999997695</v>
      </c>
      <c r="L17" s="34">
        <v>15140.85</v>
      </c>
      <c r="M17" s="35">
        <f t="shared" si="5"/>
        <v>988.8000000006286</v>
      </c>
      <c r="N17" s="34">
        <v>27273.321</v>
      </c>
      <c r="O17" s="35">
        <f t="shared" si="6"/>
        <v>1200</v>
      </c>
      <c r="P17" s="31">
        <v>16778.915</v>
      </c>
      <c r="Q17" s="35">
        <f t="shared" si="7"/>
        <v>503.9999999979045</v>
      </c>
      <c r="R17" s="34">
        <v>6375.43</v>
      </c>
      <c r="S17" s="35">
        <f t="shared" si="8"/>
        <v>168.00000000512227</v>
      </c>
      <c r="T17" s="34">
        <v>3295.641</v>
      </c>
      <c r="U17" s="35">
        <f t="shared" si="9"/>
        <v>188.00000000010186</v>
      </c>
      <c r="V17" s="34">
        <v>2560.574</v>
      </c>
      <c r="W17" s="35">
        <f t="shared" si="10"/>
        <v>76.00000000093132</v>
      </c>
      <c r="X17" s="34">
        <v>2152.97</v>
      </c>
      <c r="Y17" s="35">
        <f t="shared" si="11"/>
        <v>699.9999999961801</v>
      </c>
      <c r="Z17" s="34"/>
      <c r="AA17" s="35">
        <f t="shared" si="12"/>
        <v>0</v>
      </c>
      <c r="AB17" s="34"/>
      <c r="AC17" s="35">
        <f t="shared" si="13"/>
        <v>0</v>
      </c>
      <c r="AD17" s="34"/>
      <c r="AE17" s="35">
        <f t="shared" si="14"/>
        <v>0</v>
      </c>
      <c r="AF17" s="34"/>
      <c r="AG17" s="35">
        <f t="shared" si="15"/>
        <v>0</v>
      </c>
      <c r="AH17" s="36">
        <f t="shared" si="16"/>
        <v>8820.3999999796</v>
      </c>
    </row>
    <row r="18" spans="1:34" ht="12.75">
      <c r="A18" s="5" t="s">
        <v>15</v>
      </c>
      <c r="B18" s="34">
        <v>18691.852</v>
      </c>
      <c r="C18" s="35">
        <f t="shared" si="0"/>
        <v>1343.999999994412</v>
      </c>
      <c r="D18" s="34">
        <v>24222.124</v>
      </c>
      <c r="E18" s="35">
        <f t="shared" si="1"/>
        <v>1670.3999999997905</v>
      </c>
      <c r="F18" s="34">
        <v>19944.102</v>
      </c>
      <c r="G18" s="35">
        <f t="shared" si="2"/>
        <v>1724.399999997695</v>
      </c>
      <c r="H18" s="34">
        <v>23946.264</v>
      </c>
      <c r="I18" s="35">
        <f t="shared" si="3"/>
        <v>1364.4000000029337</v>
      </c>
      <c r="J18" s="34">
        <v>8946.729</v>
      </c>
      <c r="K18" s="35">
        <f t="shared" si="4"/>
        <v>471.59999999785214</v>
      </c>
      <c r="L18" s="34">
        <v>15141.099</v>
      </c>
      <c r="M18" s="35">
        <f t="shared" si="5"/>
        <v>1195.199999999022</v>
      </c>
      <c r="N18" s="34">
        <v>27273.643</v>
      </c>
      <c r="O18" s="35">
        <f t="shared" si="6"/>
        <v>1545.6000000005588</v>
      </c>
      <c r="P18" s="31">
        <v>16779.06</v>
      </c>
      <c r="Q18" s="35">
        <f t="shared" si="7"/>
        <v>696.0000000020955</v>
      </c>
      <c r="R18" s="34">
        <v>6375.461</v>
      </c>
      <c r="S18" s="35">
        <f t="shared" si="8"/>
        <v>247.99999999959255</v>
      </c>
      <c r="T18" s="34">
        <v>3295.712</v>
      </c>
      <c r="U18" s="35">
        <f t="shared" si="9"/>
        <v>283.99999999965075</v>
      </c>
      <c r="V18" s="34">
        <v>2560.598</v>
      </c>
      <c r="W18" s="35">
        <f t="shared" si="10"/>
        <v>95.99999999954889</v>
      </c>
      <c r="X18" s="34">
        <v>2153.021</v>
      </c>
      <c r="Y18" s="35">
        <f t="shared" si="11"/>
        <v>714.0000000053988</v>
      </c>
      <c r="Z18" s="34"/>
      <c r="AA18" s="35">
        <f t="shared" si="12"/>
        <v>0</v>
      </c>
      <c r="AB18" s="34"/>
      <c r="AC18" s="35">
        <f t="shared" si="13"/>
        <v>0</v>
      </c>
      <c r="AD18" s="34"/>
      <c r="AE18" s="35">
        <f t="shared" si="14"/>
        <v>0</v>
      </c>
      <c r="AF18" s="34"/>
      <c r="AG18" s="35">
        <f t="shared" si="15"/>
        <v>0</v>
      </c>
      <c r="AH18" s="36">
        <f t="shared" si="16"/>
        <v>11353.59999999855</v>
      </c>
    </row>
    <row r="19" spans="1:34" ht="12.75">
      <c r="A19" s="5" t="s">
        <v>16</v>
      </c>
      <c r="B19" s="34">
        <v>18692.157</v>
      </c>
      <c r="C19" s="35">
        <f t="shared" si="0"/>
        <v>1464.000000001397</v>
      </c>
      <c r="D19" s="34">
        <v>24222.639</v>
      </c>
      <c r="E19" s="35">
        <f t="shared" si="1"/>
        <v>1853.9999999979045</v>
      </c>
      <c r="F19" s="34">
        <v>19944.612</v>
      </c>
      <c r="G19" s="35">
        <f t="shared" si="2"/>
        <v>1836.0000000073342</v>
      </c>
      <c r="H19" s="34">
        <v>23946.666</v>
      </c>
      <c r="I19" s="35">
        <f t="shared" si="3"/>
        <v>1447.2000000067055</v>
      </c>
      <c r="J19" s="34">
        <v>8946.859</v>
      </c>
      <c r="K19" s="35">
        <f t="shared" si="4"/>
        <v>468.0000000036671</v>
      </c>
      <c r="L19" s="34">
        <v>15141.359</v>
      </c>
      <c r="M19" s="35">
        <f t="shared" si="5"/>
        <v>1248.0000000010477</v>
      </c>
      <c r="N19" s="34">
        <v>27273.979</v>
      </c>
      <c r="O19" s="35">
        <f t="shared" si="6"/>
        <v>1612.799999996787</v>
      </c>
      <c r="P19" s="31">
        <v>16779.211</v>
      </c>
      <c r="Q19" s="35">
        <f t="shared" si="7"/>
        <v>724.7999999905005</v>
      </c>
      <c r="R19" s="34">
        <v>6375.499</v>
      </c>
      <c r="S19" s="35">
        <f t="shared" si="8"/>
        <v>303.99999999644933</v>
      </c>
      <c r="T19" s="34">
        <v>3295.804</v>
      </c>
      <c r="U19" s="35">
        <f t="shared" si="9"/>
        <v>368.0000000003929</v>
      </c>
      <c r="V19" s="34">
        <v>2560.623</v>
      </c>
      <c r="W19" s="35">
        <f t="shared" si="10"/>
        <v>100.0000000003638</v>
      </c>
      <c r="X19" s="34">
        <v>2153.085</v>
      </c>
      <c r="Y19" s="35">
        <f t="shared" si="11"/>
        <v>895.9999999979118</v>
      </c>
      <c r="Z19" s="34"/>
      <c r="AA19" s="35">
        <f t="shared" si="12"/>
        <v>0</v>
      </c>
      <c r="AB19" s="34"/>
      <c r="AC19" s="35">
        <f t="shared" si="13"/>
        <v>0</v>
      </c>
      <c r="AD19" s="34"/>
      <c r="AE19" s="35">
        <f t="shared" si="14"/>
        <v>0</v>
      </c>
      <c r="AF19" s="34"/>
      <c r="AG19" s="35">
        <f t="shared" si="15"/>
        <v>0</v>
      </c>
      <c r="AH19" s="36">
        <f t="shared" si="16"/>
        <v>12322.800000000461</v>
      </c>
    </row>
    <row r="20" spans="1:34" ht="12.75">
      <c r="A20" s="5" t="s">
        <v>17</v>
      </c>
      <c r="B20" s="34">
        <v>18692.414</v>
      </c>
      <c r="C20" s="35">
        <f t="shared" si="0"/>
        <v>1233.6000000068452</v>
      </c>
      <c r="D20" s="34">
        <v>24223.055</v>
      </c>
      <c r="E20" s="35">
        <f t="shared" si="1"/>
        <v>1497.6000000038766</v>
      </c>
      <c r="F20" s="34">
        <v>19945.006</v>
      </c>
      <c r="G20" s="35">
        <f t="shared" si="2"/>
        <v>1418.4000000008382</v>
      </c>
      <c r="H20" s="34">
        <v>23946.979</v>
      </c>
      <c r="I20" s="35">
        <f t="shared" si="3"/>
        <v>1126.7999999938183</v>
      </c>
      <c r="J20" s="34">
        <v>8946.965</v>
      </c>
      <c r="K20" s="35">
        <f t="shared" si="4"/>
        <v>381.5999999991618</v>
      </c>
      <c r="L20" s="34">
        <v>15141.566</v>
      </c>
      <c r="M20" s="35">
        <f t="shared" si="5"/>
        <v>993.6000000016065</v>
      </c>
      <c r="N20" s="34">
        <v>27274.257</v>
      </c>
      <c r="O20" s="35">
        <f t="shared" si="6"/>
        <v>1334.4000000099186</v>
      </c>
      <c r="P20" s="31">
        <v>16779.331</v>
      </c>
      <c r="Q20" s="35">
        <f t="shared" si="7"/>
        <v>575.9999999951106</v>
      </c>
      <c r="R20" s="34">
        <v>6375.525</v>
      </c>
      <c r="S20" s="35">
        <f t="shared" si="8"/>
        <v>207.99999999871943</v>
      </c>
      <c r="T20" s="34">
        <v>3295.852</v>
      </c>
      <c r="U20" s="35">
        <f t="shared" si="9"/>
        <v>191.99999999909778</v>
      </c>
      <c r="V20" s="34">
        <v>2560.644</v>
      </c>
      <c r="W20" s="35">
        <f t="shared" si="10"/>
        <v>83.99999999892316</v>
      </c>
      <c r="X20" s="34">
        <v>2153.136</v>
      </c>
      <c r="Y20" s="35">
        <f t="shared" si="11"/>
        <v>713.9999999990323</v>
      </c>
      <c r="Z20" s="34"/>
      <c r="AA20" s="35">
        <f t="shared" si="12"/>
        <v>0</v>
      </c>
      <c r="AB20" s="34"/>
      <c r="AC20" s="35">
        <f t="shared" si="13"/>
        <v>0</v>
      </c>
      <c r="AD20" s="34"/>
      <c r="AE20" s="35">
        <f t="shared" si="14"/>
        <v>0</v>
      </c>
      <c r="AF20" s="34"/>
      <c r="AG20" s="35">
        <f t="shared" si="15"/>
        <v>0</v>
      </c>
      <c r="AH20" s="36">
        <f t="shared" si="16"/>
        <v>9760.000000006949</v>
      </c>
    </row>
    <row r="21" spans="1:34" ht="12.75">
      <c r="A21" s="5" t="s">
        <v>18</v>
      </c>
      <c r="B21" s="34">
        <v>18692.717</v>
      </c>
      <c r="C21" s="35">
        <f t="shared" si="0"/>
        <v>1454.3999999994412</v>
      </c>
      <c r="D21" s="34">
        <v>24223.557</v>
      </c>
      <c r="E21" s="35">
        <f t="shared" si="1"/>
        <v>1807.2000000014668</v>
      </c>
      <c r="F21" s="34">
        <v>19945.488</v>
      </c>
      <c r="G21" s="35">
        <f t="shared" si="2"/>
        <v>1735.1999999998952</v>
      </c>
      <c r="H21" s="34">
        <v>23947.357</v>
      </c>
      <c r="I21" s="35">
        <f t="shared" si="3"/>
        <v>1360.8000000022002</v>
      </c>
      <c r="J21" s="34">
        <v>8947.097</v>
      </c>
      <c r="K21" s="35">
        <f t="shared" si="4"/>
        <v>475.19999999858555</v>
      </c>
      <c r="L21" s="34">
        <v>15141.81</v>
      </c>
      <c r="M21" s="35">
        <f t="shared" si="5"/>
        <v>1171.1999999941327</v>
      </c>
      <c r="N21" s="34">
        <v>27274.595</v>
      </c>
      <c r="O21" s="35">
        <f t="shared" si="6"/>
        <v>1622.3999999987427</v>
      </c>
      <c r="P21" s="31">
        <v>16779.47</v>
      </c>
      <c r="Q21" s="35">
        <f t="shared" si="7"/>
        <v>667.2000000136904</v>
      </c>
      <c r="R21" s="34">
        <v>6375.552</v>
      </c>
      <c r="S21" s="35">
        <f t="shared" si="8"/>
        <v>216.00000000034925</v>
      </c>
      <c r="T21" s="34">
        <v>3295.893</v>
      </c>
      <c r="U21" s="35">
        <f t="shared" si="9"/>
        <v>164.0000000006694</v>
      </c>
      <c r="V21" s="34">
        <v>2560.67</v>
      </c>
      <c r="W21" s="35">
        <f t="shared" si="10"/>
        <v>104.0000000011787</v>
      </c>
      <c r="X21" s="34">
        <v>2153.199</v>
      </c>
      <c r="Y21" s="35">
        <f t="shared" si="11"/>
        <v>882.0000000014261</v>
      </c>
      <c r="Z21" s="34"/>
      <c r="AA21" s="35">
        <f t="shared" si="12"/>
        <v>0</v>
      </c>
      <c r="AB21" s="34"/>
      <c r="AC21" s="35">
        <f t="shared" si="13"/>
        <v>0</v>
      </c>
      <c r="AD21" s="34"/>
      <c r="AE21" s="35">
        <f t="shared" si="14"/>
        <v>0</v>
      </c>
      <c r="AF21" s="34"/>
      <c r="AG21" s="35">
        <f t="shared" si="15"/>
        <v>0</v>
      </c>
      <c r="AH21" s="36">
        <f t="shared" si="16"/>
        <v>11659.600000011778</v>
      </c>
    </row>
    <row r="22" spans="1:34" ht="12.75">
      <c r="A22" s="5" t="s">
        <v>19</v>
      </c>
      <c r="B22" s="34">
        <v>18693.003</v>
      </c>
      <c r="C22" s="35">
        <f t="shared" si="0"/>
        <v>1372.8000000002794</v>
      </c>
      <c r="D22" s="34">
        <v>24224.04</v>
      </c>
      <c r="E22" s="35">
        <f t="shared" si="1"/>
        <v>1738.8000000006286</v>
      </c>
      <c r="F22" s="34">
        <v>19945.94</v>
      </c>
      <c r="G22" s="35">
        <f t="shared" si="2"/>
        <v>1627.1999999909895</v>
      </c>
      <c r="H22" s="34">
        <v>23947.752</v>
      </c>
      <c r="I22" s="35">
        <f t="shared" si="3"/>
        <v>1422.0000000015716</v>
      </c>
      <c r="J22" s="34">
        <v>8947.235</v>
      </c>
      <c r="K22" s="35">
        <f t="shared" si="4"/>
        <v>496.80000000298605</v>
      </c>
      <c r="L22" s="34">
        <v>15142.056</v>
      </c>
      <c r="M22" s="35">
        <f t="shared" si="5"/>
        <v>1180.8000000048196</v>
      </c>
      <c r="N22" s="34">
        <v>27274.941</v>
      </c>
      <c r="O22" s="35">
        <f t="shared" si="6"/>
        <v>1660.7999999891035</v>
      </c>
      <c r="P22" s="31">
        <v>16779.598</v>
      </c>
      <c r="Q22" s="35">
        <f t="shared" si="7"/>
        <v>614.4000000029337</v>
      </c>
      <c r="R22" s="34">
        <v>6375.582</v>
      </c>
      <c r="S22" s="35">
        <f t="shared" si="8"/>
        <v>240.0000000052387</v>
      </c>
      <c r="T22" s="34">
        <v>3295.946</v>
      </c>
      <c r="U22" s="35">
        <f t="shared" si="9"/>
        <v>211.99999999953434</v>
      </c>
      <c r="V22" s="34">
        <v>2560.692</v>
      </c>
      <c r="W22" s="35">
        <f t="shared" si="10"/>
        <v>87.99999999973807</v>
      </c>
      <c r="X22" s="34">
        <v>2153.262</v>
      </c>
      <c r="Y22" s="35">
        <f t="shared" si="11"/>
        <v>882.0000000014261</v>
      </c>
      <c r="Z22" s="34"/>
      <c r="AA22" s="35">
        <f t="shared" si="12"/>
        <v>0</v>
      </c>
      <c r="AB22" s="34"/>
      <c r="AC22" s="35">
        <f t="shared" si="13"/>
        <v>0</v>
      </c>
      <c r="AD22" s="34"/>
      <c r="AE22" s="35">
        <f t="shared" si="14"/>
        <v>0</v>
      </c>
      <c r="AF22" s="34"/>
      <c r="AG22" s="35">
        <f t="shared" si="15"/>
        <v>0</v>
      </c>
      <c r="AH22" s="36">
        <f t="shared" si="16"/>
        <v>11535.59999999925</v>
      </c>
    </row>
    <row r="23" spans="1:34" ht="12.75">
      <c r="A23" s="5" t="s">
        <v>20</v>
      </c>
      <c r="B23" s="34">
        <v>18693.271</v>
      </c>
      <c r="C23" s="35">
        <f t="shared" si="0"/>
        <v>1286.4000000001397</v>
      </c>
      <c r="D23" s="34">
        <v>24224.503</v>
      </c>
      <c r="E23" s="35">
        <f t="shared" si="1"/>
        <v>1666.799999999057</v>
      </c>
      <c r="F23" s="34">
        <v>19946.344</v>
      </c>
      <c r="G23" s="35">
        <f t="shared" si="2"/>
        <v>1454.4000000081724</v>
      </c>
      <c r="H23" s="34">
        <v>23948.107</v>
      </c>
      <c r="I23" s="35">
        <f t="shared" si="3"/>
        <v>1277.9999999984284</v>
      </c>
      <c r="J23" s="34">
        <v>8947.366</v>
      </c>
      <c r="K23" s="35">
        <f t="shared" si="4"/>
        <v>471.59999999785214</v>
      </c>
      <c r="L23" s="34">
        <v>15142.298</v>
      </c>
      <c r="M23" s="35">
        <f t="shared" si="5"/>
        <v>1161.600000000908</v>
      </c>
      <c r="N23" s="34">
        <v>27275.264</v>
      </c>
      <c r="O23" s="35">
        <f t="shared" si="6"/>
        <v>1550.4000000015367</v>
      </c>
      <c r="P23" s="31">
        <v>16779.722</v>
      </c>
      <c r="Q23" s="35">
        <f t="shared" si="7"/>
        <v>595.1999999990221</v>
      </c>
      <c r="R23" s="34">
        <v>6375.617</v>
      </c>
      <c r="S23" s="35">
        <f t="shared" si="8"/>
        <v>279.99999999883585</v>
      </c>
      <c r="T23" s="34">
        <v>3295.994</v>
      </c>
      <c r="U23" s="35">
        <f t="shared" si="9"/>
        <v>192.00000000091677</v>
      </c>
      <c r="V23" s="34">
        <v>2560.714</v>
      </c>
      <c r="W23" s="35">
        <f t="shared" si="10"/>
        <v>87.99999999973807</v>
      </c>
      <c r="X23" s="34">
        <v>2153.357</v>
      </c>
      <c r="Y23" s="35">
        <f t="shared" si="11"/>
        <v>1329.9999999971988</v>
      </c>
      <c r="Z23" s="34"/>
      <c r="AA23" s="35">
        <f t="shared" si="12"/>
        <v>0</v>
      </c>
      <c r="AB23" s="34"/>
      <c r="AC23" s="35">
        <f t="shared" si="13"/>
        <v>0</v>
      </c>
      <c r="AD23" s="34"/>
      <c r="AE23" s="35">
        <f t="shared" si="14"/>
        <v>0</v>
      </c>
      <c r="AF23" s="34"/>
      <c r="AG23" s="35">
        <f t="shared" si="15"/>
        <v>0</v>
      </c>
      <c r="AH23" s="36">
        <f t="shared" si="16"/>
        <v>11354.400000001806</v>
      </c>
    </row>
    <row r="24" spans="1:34" ht="12.75">
      <c r="A24" s="5" t="s">
        <v>21</v>
      </c>
      <c r="B24" s="34">
        <v>18693.642</v>
      </c>
      <c r="C24" s="35">
        <f t="shared" si="0"/>
        <v>1780.7999999960884</v>
      </c>
      <c r="D24" s="34">
        <v>24224.941</v>
      </c>
      <c r="E24" s="35">
        <f t="shared" si="1"/>
        <v>1576.7999999938183</v>
      </c>
      <c r="F24" s="34">
        <v>19946.904</v>
      </c>
      <c r="G24" s="35">
        <f t="shared" si="2"/>
        <v>2015.999999991618</v>
      </c>
      <c r="H24" s="34">
        <v>23948.615</v>
      </c>
      <c r="I24" s="35">
        <f t="shared" si="3"/>
        <v>1828.8000000058673</v>
      </c>
      <c r="J24" s="34">
        <v>8947.533</v>
      </c>
      <c r="K24" s="35">
        <f t="shared" si="4"/>
        <v>601.1999999980617</v>
      </c>
      <c r="L24" s="34">
        <v>15142.626</v>
      </c>
      <c r="M24" s="35">
        <f t="shared" si="5"/>
        <v>1574.399999997695</v>
      </c>
      <c r="N24" s="34">
        <v>27275.732</v>
      </c>
      <c r="O24" s="35">
        <f t="shared" si="6"/>
        <v>2246.400000003632</v>
      </c>
      <c r="P24" s="31">
        <v>16779.909</v>
      </c>
      <c r="Q24" s="35">
        <f t="shared" si="7"/>
        <v>897.5999999907799</v>
      </c>
      <c r="R24" s="34">
        <v>6375.647</v>
      </c>
      <c r="S24" s="35">
        <f t="shared" si="8"/>
        <v>239.99999999796273</v>
      </c>
      <c r="T24" s="34">
        <v>3296.059</v>
      </c>
      <c r="U24" s="35">
        <f t="shared" si="9"/>
        <v>260.0000000002183</v>
      </c>
      <c r="V24" s="34">
        <v>2560.752</v>
      </c>
      <c r="W24" s="35">
        <f t="shared" si="10"/>
        <v>152.00000000004366</v>
      </c>
      <c r="X24" s="34">
        <v>2153.39</v>
      </c>
      <c r="Y24" s="35">
        <f t="shared" si="11"/>
        <v>461.99999999862484</v>
      </c>
      <c r="Z24" s="34"/>
      <c r="AA24" s="35">
        <f t="shared" si="12"/>
        <v>0</v>
      </c>
      <c r="AB24" s="34"/>
      <c r="AC24" s="35">
        <f t="shared" si="13"/>
        <v>0</v>
      </c>
      <c r="AD24" s="34"/>
      <c r="AE24" s="35">
        <f t="shared" si="14"/>
        <v>0</v>
      </c>
      <c r="AF24" s="34"/>
      <c r="AG24" s="35">
        <f t="shared" si="15"/>
        <v>0</v>
      </c>
      <c r="AH24" s="36">
        <f t="shared" si="16"/>
        <v>13635.99999997441</v>
      </c>
    </row>
    <row r="25" spans="1:34" ht="12.75">
      <c r="A25" s="5" t="s">
        <v>22</v>
      </c>
      <c r="B25" s="34">
        <v>18693.846</v>
      </c>
      <c r="C25" s="35">
        <f t="shared" si="0"/>
        <v>979.200000007404</v>
      </c>
      <c r="D25" s="34">
        <v>24225.491</v>
      </c>
      <c r="E25" s="35">
        <f t="shared" si="1"/>
        <v>1980.0000000104774</v>
      </c>
      <c r="F25" s="34">
        <v>19947.197</v>
      </c>
      <c r="G25" s="35">
        <f t="shared" si="2"/>
        <v>1054.8000000053435</v>
      </c>
      <c r="H25" s="34">
        <v>23948.887</v>
      </c>
      <c r="I25" s="35">
        <f t="shared" si="3"/>
        <v>979.1999999899417</v>
      </c>
      <c r="J25" s="34">
        <v>8947.638</v>
      </c>
      <c r="K25" s="35">
        <f t="shared" si="4"/>
        <v>378.00000000497676</v>
      </c>
      <c r="L25" s="34">
        <v>15142.792</v>
      </c>
      <c r="M25" s="35">
        <f t="shared" si="5"/>
        <v>796.7999999964377</v>
      </c>
      <c r="N25" s="34">
        <v>27275.949</v>
      </c>
      <c r="O25" s="35">
        <f t="shared" si="6"/>
        <v>1041.6000000026543</v>
      </c>
      <c r="P25" s="31">
        <v>16779.986</v>
      </c>
      <c r="Q25" s="35">
        <f t="shared" si="7"/>
        <v>369.60000000544824</v>
      </c>
      <c r="R25" s="34">
        <v>6375.657</v>
      </c>
      <c r="S25" s="35">
        <f t="shared" si="8"/>
        <v>80.00000000174623</v>
      </c>
      <c r="T25" s="34">
        <v>3296.075</v>
      </c>
      <c r="U25" s="35">
        <f t="shared" si="9"/>
        <v>63.9999999984866</v>
      </c>
      <c r="V25" s="34">
        <v>2560.765</v>
      </c>
      <c r="W25" s="35">
        <f t="shared" si="10"/>
        <v>51.99999999967986</v>
      </c>
      <c r="X25" s="34">
        <v>2153.456</v>
      </c>
      <c r="Y25" s="35">
        <f t="shared" si="11"/>
        <v>924.0000000036162</v>
      </c>
      <c r="Z25" s="34"/>
      <c r="AA25" s="35">
        <f t="shared" si="12"/>
        <v>0</v>
      </c>
      <c r="AB25" s="34"/>
      <c r="AC25" s="35">
        <f t="shared" si="13"/>
        <v>0</v>
      </c>
      <c r="AD25" s="34"/>
      <c r="AE25" s="35">
        <f t="shared" si="14"/>
        <v>0</v>
      </c>
      <c r="AF25" s="34"/>
      <c r="AG25" s="35">
        <f t="shared" si="15"/>
        <v>0</v>
      </c>
      <c r="AH25" s="36">
        <f t="shared" si="16"/>
        <v>8699.200000026212</v>
      </c>
    </row>
    <row r="26" spans="1:34" ht="12.75">
      <c r="A26" s="5" t="s">
        <v>23</v>
      </c>
      <c r="B26" s="34">
        <v>18694.128</v>
      </c>
      <c r="C26" s="35">
        <f t="shared" si="0"/>
        <v>1353.5999999963678</v>
      </c>
      <c r="D26" s="34">
        <v>24225.967</v>
      </c>
      <c r="E26" s="35">
        <f t="shared" si="1"/>
        <v>1713.5999999954947</v>
      </c>
      <c r="F26" s="34">
        <v>19947.608</v>
      </c>
      <c r="G26" s="35">
        <f t="shared" si="2"/>
        <v>1479.6000000002095</v>
      </c>
      <c r="H26" s="34">
        <v>23949.272</v>
      </c>
      <c r="I26" s="35">
        <f t="shared" si="3"/>
        <v>1386.0000000073342</v>
      </c>
      <c r="J26" s="34">
        <v>8947.79</v>
      </c>
      <c r="K26" s="35">
        <f t="shared" si="4"/>
        <v>547.2000000001572</v>
      </c>
      <c r="L26" s="34">
        <v>15143.056</v>
      </c>
      <c r="M26" s="35">
        <f t="shared" si="5"/>
        <v>1267.2000000049593</v>
      </c>
      <c r="N26" s="34">
        <v>27276.302</v>
      </c>
      <c r="O26" s="35">
        <f t="shared" si="6"/>
        <v>1694.3999999959487</v>
      </c>
      <c r="P26" s="31">
        <v>16780.121</v>
      </c>
      <c r="Q26" s="35">
        <f t="shared" si="7"/>
        <v>647.9999999923166</v>
      </c>
      <c r="R26" s="34">
        <v>6375.676</v>
      </c>
      <c r="S26" s="35">
        <f t="shared" si="8"/>
        <v>152.00000000186265</v>
      </c>
      <c r="T26" s="34">
        <v>3296.116</v>
      </c>
      <c r="U26" s="35">
        <f t="shared" si="9"/>
        <v>164.0000000006694</v>
      </c>
      <c r="V26" s="34">
        <v>2560.789</v>
      </c>
      <c r="W26" s="35">
        <f t="shared" si="10"/>
        <v>96.00000000136788</v>
      </c>
      <c r="X26" s="34">
        <v>2153.516</v>
      </c>
      <c r="Y26" s="35">
        <f t="shared" si="11"/>
        <v>839.999999999236</v>
      </c>
      <c r="Z26" s="34"/>
      <c r="AA26" s="35">
        <f t="shared" si="12"/>
        <v>0</v>
      </c>
      <c r="AB26" s="34"/>
      <c r="AC26" s="35">
        <f t="shared" si="13"/>
        <v>0</v>
      </c>
      <c r="AD26" s="34"/>
      <c r="AE26" s="35">
        <f t="shared" si="14"/>
        <v>0</v>
      </c>
      <c r="AF26" s="34"/>
      <c r="AG26" s="35">
        <f t="shared" si="15"/>
        <v>0</v>
      </c>
      <c r="AH26" s="36">
        <f t="shared" si="16"/>
        <v>11341.599999995924</v>
      </c>
    </row>
    <row r="27" spans="1:34" ht="12.75">
      <c r="A27" s="5" t="s">
        <v>24</v>
      </c>
      <c r="B27" s="34">
        <v>18694.472</v>
      </c>
      <c r="C27" s="35">
        <f t="shared" si="0"/>
        <v>1651.20000000461</v>
      </c>
      <c r="D27" s="34">
        <v>24226.534</v>
      </c>
      <c r="E27" s="35">
        <f t="shared" si="1"/>
        <v>2041.199999996752</v>
      </c>
      <c r="F27" s="34">
        <v>19948.095</v>
      </c>
      <c r="G27" s="35">
        <f t="shared" si="2"/>
        <v>1753.2000000035623</v>
      </c>
      <c r="H27" s="34">
        <v>23949.731</v>
      </c>
      <c r="I27" s="35">
        <f t="shared" si="3"/>
        <v>1652.3999999961234</v>
      </c>
      <c r="J27" s="34">
        <v>8947.977</v>
      </c>
      <c r="K27" s="35">
        <f t="shared" si="4"/>
        <v>673.1999999996333</v>
      </c>
      <c r="L27" s="34">
        <v>15143.387</v>
      </c>
      <c r="M27" s="35">
        <f t="shared" si="5"/>
        <v>1588.8000000006286</v>
      </c>
      <c r="N27" s="34">
        <v>27276.726</v>
      </c>
      <c r="O27" s="35">
        <f t="shared" si="6"/>
        <v>2035.1999999955297</v>
      </c>
      <c r="P27" s="31">
        <v>16780.288</v>
      </c>
      <c r="Q27" s="35">
        <f t="shared" si="7"/>
        <v>801.6000000061467</v>
      </c>
      <c r="R27" s="34">
        <v>6375.698</v>
      </c>
      <c r="S27" s="35">
        <f t="shared" si="8"/>
        <v>175.99999999947613</v>
      </c>
      <c r="T27" s="34">
        <v>3296.165</v>
      </c>
      <c r="U27" s="35">
        <f t="shared" si="9"/>
        <v>195.9999999999127</v>
      </c>
      <c r="V27" s="34">
        <v>2560.818</v>
      </c>
      <c r="W27" s="35">
        <f t="shared" si="10"/>
        <v>115.99999999998545</v>
      </c>
      <c r="X27" s="34">
        <v>2153.578</v>
      </c>
      <c r="Y27" s="35">
        <f t="shared" si="11"/>
        <v>867.9999999985739</v>
      </c>
      <c r="Z27" s="34"/>
      <c r="AA27" s="35">
        <f t="shared" si="12"/>
        <v>0</v>
      </c>
      <c r="AB27" s="34"/>
      <c r="AC27" s="35">
        <f t="shared" si="13"/>
        <v>0</v>
      </c>
      <c r="AD27" s="34"/>
      <c r="AE27" s="35">
        <f t="shared" si="14"/>
        <v>0</v>
      </c>
      <c r="AF27" s="34"/>
      <c r="AG27" s="35">
        <f t="shared" si="15"/>
        <v>0</v>
      </c>
      <c r="AH27" s="36">
        <f t="shared" si="16"/>
        <v>13552.800000000934</v>
      </c>
    </row>
    <row r="28" spans="1:34" ht="12.75">
      <c r="A28" s="5" t="s">
        <v>25</v>
      </c>
      <c r="B28" s="34">
        <v>18694.75</v>
      </c>
      <c r="C28" s="35">
        <f t="shared" si="0"/>
        <v>1334.3999999924563</v>
      </c>
      <c r="D28" s="34">
        <v>24226.985</v>
      </c>
      <c r="E28" s="35">
        <f t="shared" si="1"/>
        <v>1623.6000000033528</v>
      </c>
      <c r="F28" s="34">
        <v>19948.48</v>
      </c>
      <c r="G28" s="35">
        <f t="shared" si="2"/>
        <v>1385.9999999942374</v>
      </c>
      <c r="H28" s="34">
        <v>23950.11</v>
      </c>
      <c r="I28" s="35">
        <f t="shared" si="3"/>
        <v>1364.4000000029337</v>
      </c>
      <c r="J28" s="34">
        <v>8948.127</v>
      </c>
      <c r="K28" s="35">
        <f t="shared" si="4"/>
        <v>539.9999999986903</v>
      </c>
      <c r="L28" s="34">
        <v>15143.655</v>
      </c>
      <c r="M28" s="35">
        <f t="shared" si="5"/>
        <v>1286.4000000001397</v>
      </c>
      <c r="N28" s="34">
        <v>27277.065</v>
      </c>
      <c r="O28" s="35">
        <f t="shared" si="6"/>
        <v>1627.1999999997206</v>
      </c>
      <c r="P28" s="31">
        <v>16780.424</v>
      </c>
      <c r="Q28" s="35">
        <f t="shared" si="7"/>
        <v>652.7999999932945</v>
      </c>
      <c r="R28" s="34">
        <v>6375.714</v>
      </c>
      <c r="S28" s="35">
        <f t="shared" si="8"/>
        <v>127.9999999969732</v>
      </c>
      <c r="T28" s="34">
        <v>3296.208</v>
      </c>
      <c r="U28" s="35">
        <f t="shared" si="9"/>
        <v>172.0000000004802</v>
      </c>
      <c r="V28" s="34">
        <v>2560.841</v>
      </c>
      <c r="W28" s="35">
        <f t="shared" si="10"/>
        <v>91.99999999873398</v>
      </c>
      <c r="X28" s="34">
        <v>2153.638</v>
      </c>
      <c r="Y28" s="35">
        <f t="shared" si="11"/>
        <v>839.999999999236</v>
      </c>
      <c r="Z28" s="34"/>
      <c r="AA28" s="35">
        <f t="shared" si="12"/>
        <v>0</v>
      </c>
      <c r="AB28" s="34"/>
      <c r="AC28" s="35">
        <f t="shared" si="13"/>
        <v>0</v>
      </c>
      <c r="AD28" s="34"/>
      <c r="AE28" s="35">
        <f t="shared" si="14"/>
        <v>0</v>
      </c>
      <c r="AF28" s="34"/>
      <c r="AG28" s="35">
        <f t="shared" si="15"/>
        <v>0</v>
      </c>
      <c r="AH28" s="36">
        <f t="shared" si="16"/>
        <v>11046.799999980249</v>
      </c>
    </row>
    <row r="29" spans="1:34" ht="12.75">
      <c r="A29" s="5" t="s">
        <v>26</v>
      </c>
      <c r="B29" s="34">
        <v>18695.033</v>
      </c>
      <c r="C29" s="35">
        <f t="shared" si="0"/>
        <v>1358.3999999973457</v>
      </c>
      <c r="D29" s="34">
        <v>24227.443</v>
      </c>
      <c r="E29" s="35">
        <f t="shared" si="1"/>
        <v>1648.79999999539</v>
      </c>
      <c r="F29" s="34">
        <v>19948.879</v>
      </c>
      <c r="G29" s="35">
        <f t="shared" si="2"/>
        <v>1436.4000000045053</v>
      </c>
      <c r="H29" s="34">
        <v>23950.521</v>
      </c>
      <c r="I29" s="35">
        <f t="shared" si="3"/>
        <v>1479.6000000002095</v>
      </c>
      <c r="J29" s="34">
        <v>8948.287</v>
      </c>
      <c r="K29" s="35">
        <f t="shared" si="4"/>
        <v>575.9999999994761</v>
      </c>
      <c r="L29" s="34">
        <v>15143.939</v>
      </c>
      <c r="M29" s="35">
        <f t="shared" si="5"/>
        <v>1363.1999999983236</v>
      </c>
      <c r="N29" s="34">
        <v>27277.413</v>
      </c>
      <c r="O29" s="35">
        <f t="shared" si="6"/>
        <v>1670.4000000085216</v>
      </c>
      <c r="P29" s="31">
        <v>16780.57</v>
      </c>
      <c r="Q29" s="35">
        <f t="shared" si="7"/>
        <v>700.8000000030734</v>
      </c>
      <c r="R29" s="34">
        <v>6375.73</v>
      </c>
      <c r="S29" s="35">
        <f t="shared" si="8"/>
        <v>127.9999999969732</v>
      </c>
      <c r="T29" s="34">
        <v>3296.256</v>
      </c>
      <c r="U29" s="35">
        <f t="shared" si="9"/>
        <v>191.99999999909778</v>
      </c>
      <c r="V29" s="34">
        <v>2560.867</v>
      </c>
      <c r="W29" s="35">
        <f t="shared" si="10"/>
        <v>104.0000000011787</v>
      </c>
      <c r="X29" s="34">
        <v>2153.691</v>
      </c>
      <c r="Y29" s="35">
        <f t="shared" si="11"/>
        <v>741.9999999983702</v>
      </c>
      <c r="Z29" s="34"/>
      <c r="AA29" s="35">
        <f t="shared" si="12"/>
        <v>0</v>
      </c>
      <c r="AB29" s="34"/>
      <c r="AC29" s="35">
        <f t="shared" si="13"/>
        <v>0</v>
      </c>
      <c r="AD29" s="34"/>
      <c r="AE29" s="35">
        <f t="shared" si="14"/>
        <v>0</v>
      </c>
      <c r="AF29" s="34"/>
      <c r="AG29" s="35">
        <f t="shared" si="15"/>
        <v>0</v>
      </c>
      <c r="AH29" s="36">
        <f t="shared" si="16"/>
        <v>11399.600000002465</v>
      </c>
    </row>
    <row r="30" spans="1:34" ht="12.75">
      <c r="A30" s="5" t="s">
        <v>27</v>
      </c>
      <c r="B30" s="34">
        <v>18695.328</v>
      </c>
      <c r="C30" s="35">
        <f t="shared" si="0"/>
        <v>1416.0000000090804</v>
      </c>
      <c r="D30" s="34">
        <v>24227.903</v>
      </c>
      <c r="E30" s="35">
        <f t="shared" si="1"/>
        <v>1655.9999999968568</v>
      </c>
      <c r="F30" s="34">
        <v>19949.277</v>
      </c>
      <c r="G30" s="35">
        <f t="shared" si="2"/>
        <v>1432.7999999906751</v>
      </c>
      <c r="H30" s="34">
        <v>23950.936</v>
      </c>
      <c r="I30" s="35">
        <f t="shared" si="3"/>
        <v>1494.0000000031432</v>
      </c>
      <c r="J30" s="34">
        <v>8948.444</v>
      </c>
      <c r="K30" s="35">
        <f t="shared" si="4"/>
        <v>565.1999999972759</v>
      </c>
      <c r="L30" s="34">
        <v>15144.22</v>
      </c>
      <c r="M30" s="35">
        <f t="shared" si="5"/>
        <v>1348.79999999539</v>
      </c>
      <c r="N30" s="34">
        <v>27277.761</v>
      </c>
      <c r="O30" s="35">
        <f t="shared" si="6"/>
        <v>1670.3999999910593</v>
      </c>
      <c r="P30" s="31">
        <v>16780.72</v>
      </c>
      <c r="Q30" s="35">
        <f t="shared" si="7"/>
        <v>720.0000000069849</v>
      </c>
      <c r="R30" s="34">
        <v>6375.746</v>
      </c>
      <c r="S30" s="35">
        <f t="shared" si="8"/>
        <v>128.00000000424916</v>
      </c>
      <c r="T30" s="34">
        <v>3296.307</v>
      </c>
      <c r="U30" s="35">
        <f t="shared" si="9"/>
        <v>203.9999999997235</v>
      </c>
      <c r="V30" s="34">
        <v>2560.894</v>
      </c>
      <c r="W30" s="35">
        <f t="shared" si="10"/>
        <v>107.99999999835563</v>
      </c>
      <c r="X30" s="34">
        <v>2153.748</v>
      </c>
      <c r="Y30" s="35">
        <f t="shared" si="11"/>
        <v>798.0000000034124</v>
      </c>
      <c r="Z30" s="34"/>
      <c r="AA30" s="35">
        <f t="shared" si="12"/>
        <v>0</v>
      </c>
      <c r="AB30" s="34"/>
      <c r="AC30" s="35">
        <f t="shared" si="13"/>
        <v>0</v>
      </c>
      <c r="AD30" s="34"/>
      <c r="AE30" s="35">
        <f t="shared" si="14"/>
        <v>0</v>
      </c>
      <c r="AF30" s="34"/>
      <c r="AG30" s="35">
        <f t="shared" si="15"/>
        <v>0</v>
      </c>
      <c r="AH30" s="36">
        <f t="shared" si="16"/>
        <v>11541.199999996206</v>
      </c>
    </row>
    <row r="31" spans="1:34" ht="12.75">
      <c r="A31" s="5" t="s">
        <v>28</v>
      </c>
      <c r="B31" s="37">
        <v>18695.587</v>
      </c>
      <c r="C31" s="38">
        <f>(B31-B30)*B$5</f>
        <v>1243.1999999913387</v>
      </c>
      <c r="D31" s="37">
        <v>24228.301</v>
      </c>
      <c r="E31" s="38">
        <f>(D31-D30)*D$5</f>
        <v>1432.8000000037719</v>
      </c>
      <c r="F31" s="37">
        <v>19949.623</v>
      </c>
      <c r="G31" s="38">
        <f>(F31-F30)*F$5</f>
        <v>1245.6000000049244</v>
      </c>
      <c r="H31" s="37">
        <v>23951.306</v>
      </c>
      <c r="I31" s="38">
        <f>(H31-H30)*H$5</f>
        <v>1331.999999996333</v>
      </c>
      <c r="J31" s="37">
        <v>8948.587</v>
      </c>
      <c r="K31" s="38">
        <f>(J31-J30)*J$5</f>
        <v>514.8000000001048</v>
      </c>
      <c r="L31" s="37">
        <v>15144.473</v>
      </c>
      <c r="M31" s="38">
        <f>(L31-L30)*L$5</f>
        <v>1214.4000000029337</v>
      </c>
      <c r="N31" s="37">
        <v>27278.067</v>
      </c>
      <c r="O31" s="38">
        <f>(N31-N30)*N$5</f>
        <v>1468.8000000023749</v>
      </c>
      <c r="P31" s="31">
        <v>16780.852</v>
      </c>
      <c r="Q31" s="38">
        <f>(P31-P30)*P$5</f>
        <v>633.5999999893829</v>
      </c>
      <c r="R31" s="37">
        <v>6375.76</v>
      </c>
      <c r="S31" s="38">
        <f>(R31-R30)*R$5</f>
        <v>112.00000000098953</v>
      </c>
      <c r="T31" s="37">
        <v>3296.351</v>
      </c>
      <c r="U31" s="38">
        <f>(T31-T30)*T$5</f>
        <v>176.00000000129512</v>
      </c>
      <c r="V31" s="37">
        <v>2560.917</v>
      </c>
      <c r="W31" s="38">
        <f>(V31-V30)*V$5</f>
        <v>92.00000000055297</v>
      </c>
      <c r="X31" s="37">
        <v>2153.808</v>
      </c>
      <c r="Y31" s="38">
        <f>(X31-X30)*X$5</f>
        <v>839.999999999236</v>
      </c>
      <c r="Z31" s="37"/>
      <c r="AA31" s="38"/>
      <c r="AB31" s="37"/>
      <c r="AC31" s="38"/>
      <c r="AD31" s="37"/>
      <c r="AE31" s="38"/>
      <c r="AF31" s="37"/>
      <c r="AG31" s="38"/>
      <c r="AH31" s="36">
        <f t="shared" si="16"/>
        <v>10305.199999993238</v>
      </c>
    </row>
    <row r="32" spans="1:34" ht="13.5" thickBot="1">
      <c r="A32" s="5" t="s">
        <v>40</v>
      </c>
      <c r="B32" s="39">
        <v>18695.814</v>
      </c>
      <c r="C32" s="40">
        <f>(B32-B31)*B$5</f>
        <v>1089.5999999949709</v>
      </c>
      <c r="D32" s="39">
        <v>24228.635</v>
      </c>
      <c r="E32" s="40">
        <f>(D32-D31)*D$5</f>
        <v>1202.3999999961234</v>
      </c>
      <c r="F32" s="39">
        <v>19949.922</v>
      </c>
      <c r="G32" s="40">
        <f>(F32-F31)*F$5</f>
        <v>1076.3999999966472</v>
      </c>
      <c r="H32" s="39">
        <v>23951.634</v>
      </c>
      <c r="I32" s="40">
        <f>(H32-H31)*H$5</f>
        <v>1180.7999999917229</v>
      </c>
      <c r="J32" s="39">
        <v>8948.698</v>
      </c>
      <c r="K32" s="40">
        <f>(J32-J31)*J$5</f>
        <v>399.6000000028289</v>
      </c>
      <c r="L32" s="39">
        <v>15144.687</v>
      </c>
      <c r="M32" s="40">
        <f>(L32-L31)*L$5</f>
        <v>1027.1999999997206</v>
      </c>
      <c r="N32" s="39">
        <v>27278.322</v>
      </c>
      <c r="O32" s="40">
        <f>(N32-N31)*N$5</f>
        <v>1224.0000000048894</v>
      </c>
      <c r="P32" s="31">
        <v>16780.962</v>
      </c>
      <c r="Q32" s="40">
        <f>(P32-P31)*P$5</f>
        <v>528.000000002794</v>
      </c>
      <c r="R32" s="39">
        <v>6375.773</v>
      </c>
      <c r="S32" s="40">
        <f>(R32-R31)*R$5</f>
        <v>103.99999999935972</v>
      </c>
      <c r="T32" s="39">
        <v>3296.386</v>
      </c>
      <c r="U32" s="40">
        <f>(T32-T31)*T$5</f>
        <v>139.99999999941792</v>
      </c>
      <c r="V32" s="39">
        <v>2560.936</v>
      </c>
      <c r="W32" s="40">
        <f>(V32-V31)*V$5</f>
        <v>76.00000000093132</v>
      </c>
      <c r="X32" s="39">
        <v>2153.865</v>
      </c>
      <c r="Y32" s="40">
        <f>(X32-X30)*X$5</f>
        <v>1637.999999996282</v>
      </c>
      <c r="Z32" s="39"/>
      <c r="AA32" s="40">
        <f>(Z32-Z30)*Z$5</f>
        <v>0</v>
      </c>
      <c r="AB32" s="39"/>
      <c r="AC32" s="40">
        <f>(AB32-AB30)*AB$5</f>
        <v>0</v>
      </c>
      <c r="AD32" s="39"/>
      <c r="AE32" s="40">
        <f>(AD32-AD30)*AD$5</f>
        <v>0</v>
      </c>
      <c r="AF32" s="39"/>
      <c r="AG32" s="40">
        <f>(AF32-AF30)*AF$5</f>
        <v>0</v>
      </c>
      <c r="AH32" s="36">
        <f t="shared" si="16"/>
        <v>9685.999999985688</v>
      </c>
    </row>
    <row r="33" spans="2:34" ht="14.25" thickBot="1" thickTop="1">
      <c r="B33" s="41"/>
      <c r="C33" s="42">
        <f>SUM(C8:C32)</f>
        <v>29495.999999984633</v>
      </c>
      <c r="D33" s="41"/>
      <c r="E33" s="42">
        <f>SUM(E8:E32)</f>
        <v>34819.19999999518</v>
      </c>
      <c r="F33" s="41"/>
      <c r="G33" s="42">
        <f>SUM(G8:G32)</f>
        <v>31798.79999999539</v>
      </c>
      <c r="H33" s="41"/>
      <c r="I33" s="42">
        <f>SUM(I8:I32)</f>
        <v>30236.39999999141</v>
      </c>
      <c r="J33" s="41"/>
      <c r="K33" s="42">
        <f>SUM(K8:K32)</f>
        <v>10872.000000001572</v>
      </c>
      <c r="L33" s="41"/>
      <c r="M33" s="42">
        <f>SUM(M8:M32)</f>
        <v>26611.19999999937</v>
      </c>
      <c r="N33" s="41"/>
      <c r="O33" s="42">
        <f>SUM(O8:O32)</f>
        <v>34041.600000002654</v>
      </c>
      <c r="P33" s="41"/>
      <c r="Q33" s="42">
        <f>SUM(Q8:Q32)</f>
        <v>13929.599999991478</v>
      </c>
      <c r="R33" s="41"/>
      <c r="S33" s="42">
        <f>SUM(S8:S32)</f>
        <v>3847.9999999981374</v>
      </c>
      <c r="T33" s="41"/>
      <c r="U33" s="42">
        <f>SUM(U8:U32)</f>
        <v>3528.0000000002474</v>
      </c>
      <c r="V33" s="41"/>
      <c r="W33" s="42">
        <f>SUM(W8:W32)</f>
        <v>2132.000000001426</v>
      </c>
      <c r="X33" s="41"/>
      <c r="Y33" s="42">
        <f>SUM(Y8:Y32)</f>
        <v>19389.99999999669</v>
      </c>
      <c r="Z33" s="41"/>
      <c r="AA33" s="42">
        <f>SUM(AA8:AA32)</f>
        <v>0</v>
      </c>
      <c r="AB33" s="41"/>
      <c r="AC33" s="42">
        <f>SUM(AC8:AC32)</f>
        <v>0</v>
      </c>
      <c r="AD33" s="41"/>
      <c r="AE33" s="42">
        <f>SUM(AE8:AE32)</f>
        <v>0</v>
      </c>
      <c r="AF33" s="41"/>
      <c r="AG33" s="43">
        <f>SUM(AG8:AG32)</f>
        <v>0</v>
      </c>
      <c r="AH33" s="44">
        <f>SUM(C33+E33+G33+I33+K33+M33+O33+Q33+S33+U33+W33+Y33+AA33+AC33+AE33+AG33)</f>
        <v>240702.79999995817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F6:G6"/>
    <mergeCell ref="H5:I5"/>
    <mergeCell ref="H6:I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I1"/>
    <mergeCell ref="A2:I2"/>
    <mergeCell ref="A3:I3"/>
    <mergeCell ref="AD5:AE5"/>
    <mergeCell ref="F5:G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2019-12-27T08:46:53Z</cp:lastPrinted>
  <dcterms:created xsi:type="dcterms:W3CDTF">2005-12-21T15:33:57Z</dcterms:created>
  <dcterms:modified xsi:type="dcterms:W3CDTF">2019-12-27T08:53:27Z</dcterms:modified>
  <cp:category/>
  <cp:version/>
  <cp:contentType/>
  <cp:contentStatus/>
</cp:coreProperties>
</file>