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225" windowWidth="5970" windowHeight="6630" activeTab="3"/>
  </bookViews>
  <sheets>
    <sheet name="РЭАЗ-Р" sheetId="1" r:id="rId1"/>
    <sheet name="РЭАЗ-А" sheetId="2" r:id="rId2"/>
    <sheet name="РОССОШЬ-Р" sheetId="3" r:id="rId3"/>
    <sheet name="РОССОШЬ-А" sheetId="4" r:id="rId4"/>
  </sheets>
  <definedNames>
    <definedName name="_xlnm.Print_Area" localSheetId="3">'РОССОШЬ-А'!$A$1:$AH$33</definedName>
    <definedName name="_xlnm.Print_Area" localSheetId="2">'РОССОШЬ-Р'!$A$1:$AH$33</definedName>
    <definedName name="_xlnm.Print_Area" localSheetId="1">'РЭАЗ-А'!$A$1:$AX$33</definedName>
    <definedName name="_xlnm.Print_Area" localSheetId="0">'РЭАЗ-Р'!$A$1:$AY$33</definedName>
  </definedNames>
  <calcPr fullCalcOnLoad="1"/>
</workbook>
</file>

<file path=xl/sharedStrings.xml><?xml version="1.0" encoding="utf-8"?>
<sst xmlns="http://schemas.openxmlformats.org/spreadsheetml/2006/main" count="306" uniqueCount="47">
  <si>
    <t>Часы</t>
  </si>
  <si>
    <t>Фидеры</t>
  </si>
  <si>
    <t>Коэффициент</t>
  </si>
  <si>
    <t>Показания счетчика</t>
  </si>
  <si>
    <t>Кол-во квт.ч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</si>
  <si>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</si>
  <si>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</si>
  <si>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</si>
  <si>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</si>
  <si>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</si>
  <si>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</si>
  <si>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</si>
  <si>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</si>
  <si>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</si>
  <si>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</si>
  <si>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</si>
  <si>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</si>
  <si>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</si>
  <si>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</si>
  <si>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</si>
  <si>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</si>
  <si>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</si>
  <si>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</si>
  <si>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</si>
  <si>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</si>
  <si>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</si>
  <si>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</si>
  <si>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</si>
  <si>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</si>
  <si>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</si>
  <si>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 xml:space="preserve">Ведомость </t>
  </si>
  <si>
    <t>Итого</t>
  </si>
  <si>
    <t xml:space="preserve">        </t>
  </si>
  <si>
    <t>суточных замеров активных нагрузок</t>
  </si>
  <si>
    <t xml:space="preserve">                                    Ведомость </t>
  </si>
  <si>
    <t xml:space="preserve">                               суточных замеров реактивных нагрузок</t>
  </si>
  <si>
    <t xml:space="preserve">                                                  Ведомость </t>
  </si>
  <si>
    <t>Начальник участка учета и контроля передачи эл. энергии  Сергеева В.А.</t>
  </si>
  <si>
    <t xml:space="preserve"> Начальник участка учета и контроля передачи элэ энергии  Сергеева В.А.</t>
  </si>
  <si>
    <t>Начальник участка учета и контроля передачи эл. энергии Сергеева В.А.</t>
  </si>
  <si>
    <t>24</t>
  </si>
  <si>
    <t>Начальник участка учета и контроля передачи эл. энергии   Сергеева В.А.</t>
  </si>
  <si>
    <t xml:space="preserve">                                                                             Ведомость                                                     </t>
  </si>
  <si>
    <t>ГПП РОССОШЬ на 17 .06. 2020 г.</t>
  </si>
  <si>
    <t xml:space="preserve">                           ГПП РОССОШЬ на  17.06.2020г.</t>
  </si>
  <si>
    <t xml:space="preserve">                                       Ведомость                                                                                                                суточных     замеров реактивных наргрузок  ГПП РЭАЗ 110/10 кВ на   17.06 .2020г.                                       </t>
  </si>
  <si>
    <t>суточных замеров активных нагрузок ГПП РЭАЗ 110/10 кВ на 17.06.2020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</si>
</sst>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61"/>
      <name val="Arial Cyr"/>
      <family val="0"/>
    </font>
    <font>
      <b/>
      <sz val="10"/>
      <color indexed="43"/>
      <name val="Arial Cyr"/>
      <family val="0"/>
    </font>
    <font>
      <b/>
      <i/>
      <u val="single"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hair">
        <color indexed="12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hair">
        <color indexed="12"/>
      </top>
      <bottom style="thin"/>
    </border>
    <border>
      <left style="double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readingOrder="1"/>
    </xf>
    <xf numFmtId="0" fontId="7" fillId="33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 vertical="center"/>
    </xf>
    <xf numFmtId="4" fontId="4" fillId="34" borderId="12" xfId="0" applyNumberFormat="1" applyFont="1" applyFill="1" applyBorder="1" applyAlignment="1" applyProtection="1">
      <alignment/>
      <protection locked="0"/>
    </xf>
    <xf numFmtId="4" fontId="5" fillId="35" borderId="13" xfId="0" applyNumberFormat="1" applyFont="1" applyFill="1" applyBorder="1" applyAlignment="1">
      <alignment/>
    </xf>
    <xf numFmtId="4" fontId="4" fillId="37" borderId="14" xfId="0" applyNumberFormat="1" applyFont="1" applyFill="1" applyBorder="1" applyAlignment="1">
      <alignment/>
    </xf>
    <xf numFmtId="4" fontId="4" fillId="34" borderId="15" xfId="0" applyNumberFormat="1" applyFont="1" applyFill="1" applyBorder="1" applyAlignment="1" applyProtection="1">
      <alignment/>
      <protection locked="0"/>
    </xf>
    <xf numFmtId="4" fontId="5" fillId="35" borderId="16" xfId="0" applyNumberFormat="1" applyFont="1" applyFill="1" applyBorder="1" applyAlignment="1">
      <alignment/>
    </xf>
    <xf numFmtId="4" fontId="4" fillId="37" borderId="17" xfId="0" applyNumberFormat="1" applyFont="1" applyFill="1" applyBorder="1" applyAlignment="1">
      <alignment/>
    </xf>
    <xf numFmtId="4" fontId="4" fillId="34" borderId="18" xfId="0" applyNumberFormat="1" applyFont="1" applyFill="1" applyBorder="1" applyAlignment="1" applyProtection="1">
      <alignment/>
      <protection locked="0"/>
    </xf>
    <xf numFmtId="4" fontId="5" fillId="35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" fillId="35" borderId="20" xfId="0" applyNumberFormat="1" applyFont="1" applyFill="1" applyBorder="1" applyAlignment="1">
      <alignment/>
    </xf>
    <xf numFmtId="4" fontId="3" fillId="35" borderId="21" xfId="0" applyNumberFormat="1" applyFont="1" applyFill="1" applyBorder="1" applyAlignment="1">
      <alignment/>
    </xf>
    <xf numFmtId="4" fontId="4" fillId="35" borderId="22" xfId="0" applyNumberFormat="1" applyFont="1" applyFill="1" applyBorder="1" applyAlignment="1">
      <alignment/>
    </xf>
    <xf numFmtId="2" fontId="4" fillId="36" borderId="22" xfId="0" applyNumberFormat="1" applyFont="1" applyFill="1" applyBorder="1" applyAlignment="1">
      <alignment horizontal="right" vertical="center"/>
    </xf>
    <xf numFmtId="4" fontId="4" fillId="36" borderId="22" xfId="0" applyNumberFormat="1" applyFont="1" applyFill="1" applyBorder="1" applyAlignment="1">
      <alignment horizontal="right" vertical="center"/>
    </xf>
    <xf numFmtId="0" fontId="0" fillId="36" borderId="0" xfId="0" applyFill="1" applyAlignment="1" applyProtection="1">
      <alignment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0" fontId="2" fillId="36" borderId="0" xfId="0" applyFont="1" applyFill="1" applyAlignment="1" applyProtection="1">
      <alignment horizontal="left" vertical="center"/>
      <protection locked="0"/>
    </xf>
    <xf numFmtId="4" fontId="4" fillId="34" borderId="0" xfId="0" applyNumberFormat="1" applyFont="1" applyFill="1" applyBorder="1" applyAlignment="1" applyProtection="1">
      <alignment/>
      <protection locked="0"/>
    </xf>
    <xf numFmtId="4" fontId="4" fillId="34" borderId="23" xfId="0" applyNumberFormat="1" applyFont="1" applyFill="1" applyBorder="1" applyAlignment="1" applyProtection="1">
      <alignment/>
      <protection locked="0"/>
    </xf>
    <xf numFmtId="4" fontId="5" fillId="35" borderId="24" xfId="0" applyNumberFormat="1" applyFont="1" applyFill="1" applyBorder="1" applyAlignment="1">
      <alignment/>
    </xf>
    <xf numFmtId="172" fontId="4" fillId="34" borderId="12" xfId="0" applyNumberFormat="1" applyFont="1" applyFill="1" applyBorder="1" applyAlignment="1" applyProtection="1">
      <alignment/>
      <protection locked="0"/>
    </xf>
    <xf numFmtId="173" fontId="4" fillId="34" borderId="12" xfId="0" applyNumberFormat="1" applyFont="1" applyFill="1" applyBorder="1" applyAlignment="1" applyProtection="1">
      <alignment/>
      <protection locked="0"/>
    </xf>
    <xf numFmtId="173" fontId="5" fillId="35" borderId="13" xfId="0" applyNumberFormat="1" applyFont="1" applyFill="1" applyBorder="1" applyAlignment="1">
      <alignment/>
    </xf>
    <xf numFmtId="173" fontId="4" fillId="37" borderId="14" xfId="0" applyNumberFormat="1" applyFont="1" applyFill="1" applyBorder="1" applyAlignment="1">
      <alignment/>
    </xf>
    <xf numFmtId="173" fontId="4" fillId="34" borderId="15" xfId="0" applyNumberFormat="1" applyFont="1" applyFill="1" applyBorder="1" applyAlignment="1" applyProtection="1">
      <alignment/>
      <protection locked="0"/>
    </xf>
    <xf numFmtId="173" fontId="5" fillId="35" borderId="16" xfId="0" applyNumberFormat="1" applyFont="1" applyFill="1" applyBorder="1" applyAlignment="1">
      <alignment/>
    </xf>
    <xf numFmtId="173" fontId="4" fillId="37" borderId="17" xfId="0" applyNumberFormat="1" applyFont="1" applyFill="1" applyBorder="1" applyAlignment="1">
      <alignment/>
    </xf>
    <xf numFmtId="173" fontId="4" fillId="34" borderId="23" xfId="0" applyNumberFormat="1" applyFont="1" applyFill="1" applyBorder="1" applyAlignment="1" applyProtection="1">
      <alignment/>
      <protection locked="0"/>
    </xf>
    <xf numFmtId="173" fontId="5" fillId="35" borderId="24" xfId="0" applyNumberFormat="1" applyFont="1" applyFill="1" applyBorder="1" applyAlignment="1">
      <alignment/>
    </xf>
    <xf numFmtId="173" fontId="4" fillId="34" borderId="18" xfId="0" applyNumberFormat="1" applyFont="1" applyFill="1" applyBorder="1" applyAlignment="1" applyProtection="1">
      <alignment/>
      <protection locked="0"/>
    </xf>
    <xf numFmtId="173" fontId="5" fillId="35" borderId="19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3" fillId="35" borderId="20" xfId="0" applyNumberFormat="1" applyFont="1" applyFill="1" applyBorder="1" applyAlignment="1">
      <alignment/>
    </xf>
    <xf numFmtId="173" fontId="3" fillId="35" borderId="21" xfId="0" applyNumberFormat="1" applyFont="1" applyFill="1" applyBorder="1" applyAlignment="1">
      <alignment/>
    </xf>
    <xf numFmtId="173" fontId="4" fillId="35" borderId="22" xfId="0" applyNumberFormat="1" applyFont="1" applyFill="1" applyBorder="1" applyAlignment="1">
      <alignment/>
    </xf>
    <xf numFmtId="172" fontId="5" fillId="35" borderId="13" xfId="0" applyNumberFormat="1" applyFont="1" applyFill="1" applyBorder="1" applyAlignment="1">
      <alignment/>
    </xf>
    <xf numFmtId="172" fontId="4" fillId="37" borderId="14" xfId="0" applyNumberFormat="1" applyFont="1" applyFill="1" applyBorder="1" applyAlignment="1">
      <alignment/>
    </xf>
    <xf numFmtId="172" fontId="4" fillId="34" borderId="15" xfId="0" applyNumberFormat="1" applyFont="1" applyFill="1" applyBorder="1" applyAlignment="1" applyProtection="1">
      <alignment/>
      <protection locked="0"/>
    </xf>
    <xf numFmtId="172" fontId="5" fillId="35" borderId="16" xfId="0" applyNumberFormat="1" applyFont="1" applyFill="1" applyBorder="1" applyAlignment="1">
      <alignment/>
    </xf>
    <xf numFmtId="172" fontId="4" fillId="37" borderId="17" xfId="0" applyNumberFormat="1" applyFont="1" applyFill="1" applyBorder="1" applyAlignment="1">
      <alignment/>
    </xf>
    <xf numFmtId="172" fontId="4" fillId="34" borderId="23" xfId="0" applyNumberFormat="1" applyFont="1" applyFill="1" applyBorder="1" applyAlignment="1" applyProtection="1">
      <alignment/>
      <protection locked="0"/>
    </xf>
    <xf numFmtId="172" fontId="5" fillId="35" borderId="24" xfId="0" applyNumberFormat="1" applyFont="1" applyFill="1" applyBorder="1" applyAlignment="1">
      <alignment/>
    </xf>
    <xf numFmtId="172" fontId="4" fillId="34" borderId="18" xfId="0" applyNumberFormat="1" applyFont="1" applyFill="1" applyBorder="1" applyAlignment="1" applyProtection="1">
      <alignment/>
      <protection locked="0"/>
    </xf>
    <xf numFmtId="172" fontId="5" fillId="35" borderId="19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5" borderId="20" xfId="0" applyNumberFormat="1" applyFont="1" applyFill="1" applyBorder="1" applyAlignment="1">
      <alignment/>
    </xf>
    <xf numFmtId="172" fontId="3" fillId="35" borderId="21" xfId="0" applyNumberFormat="1" applyFont="1" applyFill="1" applyBorder="1" applyAlignment="1">
      <alignment/>
    </xf>
    <xf numFmtId="0" fontId="5" fillId="35" borderId="25" xfId="0" applyFont="1" applyFill="1" applyBorder="1" applyAlignment="1">
      <alignment horizontal="center" vertical="center" wrapText="1"/>
    </xf>
    <xf numFmtId="4" fontId="5" fillId="35" borderId="26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8" borderId="0" xfId="0" applyFont="1" applyFill="1" applyBorder="1" applyAlignment="1" applyProtection="1">
      <alignment horizontal="center" vertical="center"/>
      <protection locked="0"/>
    </xf>
    <xf numFmtId="0" fontId="5" fillId="35" borderId="27" xfId="0" applyFont="1" applyFill="1" applyBorder="1" applyAlignment="1">
      <alignment horizontal="center" vertical="center" wrapText="1"/>
    </xf>
    <xf numFmtId="4" fontId="5" fillId="35" borderId="27" xfId="0" applyNumberFormat="1" applyFont="1" applyFill="1" applyBorder="1" applyAlignment="1">
      <alignment/>
    </xf>
    <xf numFmtId="1" fontId="7" fillId="33" borderId="25" xfId="0" applyNumberFormat="1" applyFont="1" applyFill="1" applyBorder="1" applyAlignment="1" applyProtection="1">
      <alignment horizontal="center" vertical="center"/>
      <protection locked="0"/>
    </xf>
    <xf numFmtId="0" fontId="6" fillId="38" borderId="25" xfId="0" applyFont="1" applyFill="1" applyBorder="1" applyAlignment="1" applyProtection="1">
      <alignment horizontal="center" vertical="center"/>
      <protection locked="0"/>
    </xf>
    <xf numFmtId="172" fontId="3" fillId="35" borderId="0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4" fontId="5" fillId="35" borderId="29" xfId="0" applyNumberFormat="1" applyFont="1" applyFill="1" applyBorder="1" applyAlignment="1">
      <alignment/>
    </xf>
    <xf numFmtId="4" fontId="5" fillId="35" borderId="30" xfId="0" applyNumberFormat="1" applyFont="1" applyFill="1" applyBorder="1" applyAlignment="1">
      <alignment/>
    </xf>
    <xf numFmtId="4" fontId="5" fillId="35" borderId="31" xfId="0" applyNumberFormat="1" applyFont="1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4" fontId="5" fillId="35" borderId="32" xfId="0" applyNumberFormat="1" applyFont="1" applyFill="1" applyBorder="1" applyAlignment="1">
      <alignment/>
    </xf>
    <xf numFmtId="4" fontId="5" fillId="35" borderId="33" xfId="0" applyNumberFormat="1" applyFont="1" applyFill="1" applyBorder="1" applyAlignment="1">
      <alignment/>
    </xf>
    <xf numFmtId="4" fontId="5" fillId="35" borderId="34" xfId="0" applyNumberFormat="1" applyFont="1" applyFill="1" applyBorder="1" applyAlignment="1">
      <alignment/>
    </xf>
    <xf numFmtId="4" fontId="5" fillId="35" borderId="35" xfId="0" applyNumberFormat="1" applyFont="1" applyFill="1" applyBorder="1" applyAlignment="1">
      <alignment/>
    </xf>
    <xf numFmtId="0" fontId="5" fillId="35" borderId="31" xfId="0" applyFont="1" applyFill="1" applyBorder="1" applyAlignment="1">
      <alignment horizontal="center" vertical="center" wrapText="1"/>
    </xf>
    <xf numFmtId="4" fontId="5" fillId="35" borderId="36" xfId="0" applyNumberFormat="1" applyFont="1" applyFill="1" applyBorder="1" applyAlignment="1">
      <alignment/>
    </xf>
    <xf numFmtId="4" fontId="3" fillId="35" borderId="37" xfId="0" applyNumberFormat="1" applyFont="1" applyFill="1" applyBorder="1" applyAlignment="1">
      <alignment/>
    </xf>
    <xf numFmtId="4" fontId="5" fillId="35" borderId="38" xfId="0" applyNumberFormat="1" applyFont="1" applyFill="1" applyBorder="1" applyAlignment="1">
      <alignment/>
    </xf>
    <xf numFmtId="4" fontId="4" fillId="37" borderId="39" xfId="0" applyNumberFormat="1" applyFont="1" applyFill="1" applyBorder="1" applyAlignment="1">
      <alignment/>
    </xf>
    <xf numFmtId="4" fontId="3" fillId="35" borderId="40" xfId="0" applyNumberFormat="1" applyFont="1" applyFill="1" applyBorder="1" applyAlignment="1">
      <alignment/>
    </xf>
    <xf numFmtId="4" fontId="4" fillId="35" borderId="40" xfId="0" applyNumberFormat="1" applyFont="1" applyFill="1" applyBorder="1" applyAlignment="1">
      <alignment/>
    </xf>
    <xf numFmtId="172" fontId="8" fillId="34" borderId="12" xfId="0" applyNumberFormat="1" applyFont="1" applyFill="1" applyBorder="1" applyAlignment="1" applyProtection="1">
      <alignment/>
      <protection locked="0"/>
    </xf>
    <xf numFmtId="172" fontId="3" fillId="35" borderId="41" xfId="0" applyNumberFormat="1" applyFont="1" applyFill="1" applyBorder="1" applyAlignment="1">
      <alignment/>
    </xf>
    <xf numFmtId="173" fontId="4" fillId="34" borderId="0" xfId="0" applyNumberFormat="1" applyFont="1" applyFill="1" applyAlignment="1" applyProtection="1">
      <alignment/>
      <protection locked="0"/>
    </xf>
    <xf numFmtId="173" fontId="4" fillId="34" borderId="42" xfId="0" applyNumberFormat="1" applyFont="1" applyFill="1" applyBorder="1" applyAlignment="1" applyProtection="1">
      <alignment/>
      <protection locked="0"/>
    </xf>
    <xf numFmtId="1" fontId="7" fillId="33" borderId="43" xfId="0" applyNumberFormat="1" applyFont="1" applyFill="1" applyBorder="1" applyAlignment="1" applyProtection="1">
      <alignment horizontal="center" vertical="center"/>
      <protection locked="0"/>
    </xf>
    <xf numFmtId="1" fontId="7" fillId="33" borderId="44" xfId="0" applyNumberFormat="1" applyFont="1" applyFill="1" applyBorder="1" applyAlignment="1" applyProtection="1">
      <alignment horizontal="center" vertical="center"/>
      <protection locked="0"/>
    </xf>
    <xf numFmtId="0" fontId="6" fillId="38" borderId="45" xfId="0" applyFont="1" applyFill="1" applyBorder="1" applyAlignment="1" applyProtection="1">
      <alignment horizontal="center" vertical="center"/>
      <protection locked="0"/>
    </xf>
    <xf numFmtId="0" fontId="6" fillId="38" borderId="11" xfId="0" applyFont="1" applyFill="1" applyBorder="1" applyAlignment="1" applyProtection="1">
      <alignment horizontal="center" vertical="center"/>
      <protection locked="0"/>
    </xf>
    <xf numFmtId="1" fontId="7" fillId="33" borderId="45" xfId="0" applyNumberFormat="1" applyFont="1" applyFill="1" applyBorder="1" applyAlignment="1" applyProtection="1">
      <alignment horizontal="center" vertical="center"/>
      <protection locked="0"/>
    </xf>
    <xf numFmtId="1" fontId="7" fillId="33" borderId="11" xfId="0" applyNumberFormat="1" applyFont="1" applyFill="1" applyBorder="1" applyAlignment="1" applyProtection="1">
      <alignment horizontal="center" vertical="center"/>
      <protection locked="0"/>
    </xf>
    <xf numFmtId="1" fontId="7" fillId="33" borderId="46" xfId="0" applyNumberFormat="1" applyFont="1" applyFill="1" applyBorder="1" applyAlignment="1" applyProtection="1">
      <alignment horizontal="center" vertical="center"/>
      <protection locked="0"/>
    </xf>
    <xf numFmtId="1" fontId="7" fillId="33" borderId="47" xfId="0" applyNumberFormat="1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1" fontId="7" fillId="33" borderId="48" xfId="0" applyNumberFormat="1" applyFont="1" applyFill="1" applyBorder="1" applyAlignment="1" applyProtection="1">
      <alignment horizontal="center" vertical="center"/>
      <protection locked="0"/>
    </xf>
    <xf numFmtId="1" fontId="7" fillId="33" borderId="49" xfId="0" applyNumberFormat="1" applyFont="1" applyFill="1" applyBorder="1" applyAlignment="1" applyProtection="1">
      <alignment horizontal="center" vertical="center"/>
      <protection locked="0"/>
    </xf>
    <xf numFmtId="0" fontId="6" fillId="38" borderId="50" xfId="0" applyFont="1" applyFill="1" applyBorder="1" applyAlignment="1" applyProtection="1">
      <alignment horizontal="center" vertical="center"/>
      <protection locked="0"/>
    </xf>
    <xf numFmtId="0" fontId="6" fillId="38" borderId="51" xfId="0" applyFont="1" applyFill="1" applyBorder="1" applyAlignment="1" applyProtection="1">
      <alignment horizontal="center" vertical="center"/>
      <protection locked="0"/>
    </xf>
    <xf numFmtId="0" fontId="6" fillId="38" borderId="52" xfId="0" applyFont="1" applyFill="1" applyBorder="1" applyAlignment="1" applyProtection="1">
      <alignment horizontal="center" vertical="center"/>
      <protection locked="0"/>
    </xf>
    <xf numFmtId="0" fontId="6" fillId="38" borderId="27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3"/>
  <sheetViews>
    <sheetView showZeros="0" defaultGridColor="0" zoomScalePageLayoutView="0" colorId="48" workbookViewId="0" topLeftCell="A1">
      <pane xSplit="1" ySplit="7" topLeftCell="Z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8" sqref="AA8"/>
    </sheetView>
  </sheetViews>
  <sheetFormatPr defaultColWidth="9.00390625" defaultRowHeight="12.75" outlineLevelCol="1"/>
  <cols>
    <col min="1" max="1" width="6.625" style="0" customWidth="1"/>
    <col min="2" max="2" width="8.375" style="0" customWidth="1"/>
    <col min="3" max="3" width="8.25390625" style="0" customWidth="1"/>
    <col min="4" max="4" width="8.00390625" style="0" customWidth="1"/>
    <col min="5" max="5" width="8.125" style="0" customWidth="1"/>
    <col min="6" max="6" width="9.00390625" style="0" customWidth="1"/>
    <col min="7" max="7" width="8.00390625" style="0" customWidth="1"/>
    <col min="8" max="8" width="8.625" style="0" customWidth="1"/>
    <col min="9" max="9" width="5.625" style="0" customWidth="1"/>
    <col min="10" max="10" width="9.625" style="0" customWidth="1"/>
    <col min="11" max="11" width="8.125" style="0" customWidth="1"/>
    <col min="12" max="12" width="7.875" style="0" customWidth="1"/>
    <col min="13" max="13" width="4.75390625" style="0" customWidth="1"/>
    <col min="14" max="14" width="7.25390625" style="0" customWidth="1"/>
    <col min="15" max="15" width="6.625" style="0" customWidth="1"/>
    <col min="16" max="16" width="7.875" style="0" customWidth="1"/>
    <col min="17" max="17" width="7.125" style="0" customWidth="1"/>
    <col min="18" max="18" width="7.875" style="0" customWidth="1"/>
    <col min="19" max="19" width="8.00390625" style="0" customWidth="1"/>
    <col min="20" max="21" width="9.75390625" style="0" customWidth="1"/>
    <col min="22" max="22" width="8.625" style="0" customWidth="1"/>
    <col min="23" max="23" width="9.625" style="0" customWidth="1"/>
    <col min="24" max="24" width="8.00390625" style="0" customWidth="1"/>
    <col min="25" max="25" width="7.875" style="0" customWidth="1"/>
    <col min="26" max="26" width="6.75390625" style="0" customWidth="1"/>
    <col min="27" max="27" width="9.75390625" style="0" customWidth="1"/>
    <col min="28" max="28" width="7.875" style="0" customWidth="1"/>
    <col min="29" max="29" width="8.75390625" style="0" customWidth="1"/>
    <col min="30" max="30" width="5.625" style="0" customWidth="1"/>
    <col min="31" max="31" width="9.625" style="0" customWidth="1"/>
    <col min="32" max="32" width="8.375" style="0" customWidth="1"/>
    <col min="33" max="33" width="8.625" style="0" customWidth="1"/>
    <col min="34" max="34" width="9.375" style="0" customWidth="1"/>
    <col min="35" max="35" width="8.00390625" style="0" customWidth="1"/>
    <col min="36" max="36" width="8.125" style="0" customWidth="1"/>
    <col min="37" max="37" width="6.875" style="0" customWidth="1"/>
    <col min="38" max="38" width="4.75390625" style="0" customWidth="1"/>
    <col min="39" max="39" width="6.875" style="0" customWidth="1"/>
    <col min="40" max="40" width="5.125" style="0" customWidth="1"/>
    <col min="41" max="41" width="10.00390625" style="0" customWidth="1"/>
    <col min="42" max="42" width="4.875" style="0" customWidth="1" outlineLevel="1"/>
    <col min="43" max="43" width="2.375" style="0" customWidth="1" outlineLevel="1"/>
    <col min="44" max="44" width="2.25390625" style="0" customWidth="1" outlineLevel="1"/>
    <col min="45" max="45" width="1.00390625" style="0" customWidth="1" outlineLevel="1"/>
    <col min="46" max="46" width="2.625" style="0" customWidth="1" outlineLevel="1"/>
    <col min="47" max="47" width="2.25390625" style="0" customWidth="1" outlineLevel="1"/>
    <col min="48" max="48" width="1.25" style="0" customWidth="1" outlineLevel="1"/>
    <col min="49" max="50" width="4.375" style="0" customWidth="1" outlineLevel="1"/>
    <col min="51" max="51" width="9.375" style="0" customWidth="1"/>
  </cols>
  <sheetData>
    <row r="1" spans="1:58" ht="6" customHeight="1">
      <c r="A1" s="95"/>
      <c r="B1" s="95"/>
      <c r="C1" s="95"/>
      <c r="D1" s="95"/>
      <c r="E1" s="95"/>
      <c r="F1" s="95"/>
      <c r="G1" s="95"/>
      <c r="H1" s="95"/>
      <c r="I1" s="95"/>
      <c r="J1" s="22"/>
      <c r="K1" s="22"/>
      <c r="L1" s="22"/>
      <c r="M1" s="22"/>
      <c r="N1" s="22"/>
      <c r="O1" s="22"/>
      <c r="Q1" s="22"/>
      <c r="S1" s="22"/>
      <c r="T1" s="22"/>
      <c r="U1" s="22"/>
      <c r="V1" s="22"/>
      <c r="W1" s="22"/>
      <c r="X1" s="22"/>
      <c r="Y1" s="22" t="s">
        <v>32</v>
      </c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6"/>
      <c r="BB1" s="6"/>
      <c r="BC1" s="6"/>
      <c r="BD1" s="6"/>
      <c r="BE1" s="6"/>
      <c r="BF1" s="6"/>
    </row>
    <row r="2" spans="1:58" ht="14.25" customHeight="1">
      <c r="A2" s="95" t="s">
        <v>42</v>
      </c>
      <c r="B2" s="95"/>
      <c r="C2" s="95"/>
      <c r="D2" s="95"/>
      <c r="E2" s="95"/>
      <c r="F2" s="95"/>
      <c r="G2" s="95"/>
      <c r="H2" s="95"/>
      <c r="I2" s="95"/>
      <c r="J2" s="22"/>
      <c r="K2" s="22"/>
      <c r="L2" s="22"/>
      <c r="M2" s="22"/>
      <c r="N2" s="22"/>
      <c r="P2" s="22"/>
      <c r="R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6"/>
      <c r="BB2" s="6"/>
      <c r="BC2" s="6"/>
      <c r="BD2" s="6"/>
      <c r="BE2" s="6"/>
      <c r="BF2" s="6"/>
    </row>
    <row r="3" spans="1:58" ht="12.75" customHeight="1">
      <c r="A3" s="24" t="s">
        <v>45</v>
      </c>
      <c r="B3" s="24"/>
      <c r="C3" s="24"/>
      <c r="E3" s="24"/>
      <c r="F3" s="24"/>
      <c r="G3" s="24"/>
      <c r="H3" s="24"/>
      <c r="I3" s="24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 t="s">
        <v>37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2"/>
      <c r="AU3" s="22"/>
      <c r="AV3" s="22"/>
      <c r="AW3" s="22"/>
      <c r="AX3" s="22"/>
      <c r="AY3" s="22"/>
      <c r="AZ3" s="22"/>
      <c r="BA3" s="6"/>
      <c r="BB3" s="6"/>
      <c r="BC3" s="6"/>
      <c r="BD3" s="6"/>
      <c r="BE3" s="6"/>
      <c r="BF3" s="6"/>
    </row>
    <row r="4" spans="1:56" ht="12.75" customHeight="1">
      <c r="A4" s="6"/>
      <c r="B4" s="6"/>
      <c r="C4" s="6"/>
      <c r="D4" s="6"/>
      <c r="E4" s="6" t="s">
        <v>29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39.75" customHeight="1">
      <c r="A5" s="2" t="s">
        <v>2</v>
      </c>
      <c r="B5" s="87">
        <v>3000</v>
      </c>
      <c r="C5" s="88"/>
      <c r="D5" s="87">
        <v>2000</v>
      </c>
      <c r="E5" s="88"/>
      <c r="F5" s="87">
        <v>3000</v>
      </c>
      <c r="G5" s="88"/>
      <c r="H5" s="87">
        <v>3000</v>
      </c>
      <c r="I5" s="88"/>
      <c r="J5" s="87">
        <v>6000</v>
      </c>
      <c r="K5" s="88"/>
      <c r="L5" s="87">
        <v>6000</v>
      </c>
      <c r="M5" s="88"/>
      <c r="N5" s="87">
        <v>6000</v>
      </c>
      <c r="O5" s="88"/>
      <c r="P5" s="87">
        <v>6000</v>
      </c>
      <c r="Q5" s="88"/>
      <c r="R5" s="87">
        <v>6000</v>
      </c>
      <c r="S5" s="88"/>
      <c r="T5" s="93" t="s">
        <v>31</v>
      </c>
      <c r="U5" s="87">
        <v>6000</v>
      </c>
      <c r="V5" s="88"/>
      <c r="W5" s="87">
        <v>3000</v>
      </c>
      <c r="X5" s="88"/>
      <c r="Y5" s="87">
        <v>4000</v>
      </c>
      <c r="Z5" s="88"/>
      <c r="AA5" s="87">
        <v>2000</v>
      </c>
      <c r="AB5" s="88"/>
      <c r="AC5" s="87">
        <v>2000</v>
      </c>
      <c r="AD5" s="88"/>
      <c r="AE5" s="87">
        <v>3000</v>
      </c>
      <c r="AF5" s="88"/>
      <c r="AG5" s="87">
        <v>6000</v>
      </c>
      <c r="AH5" s="88"/>
      <c r="AI5" s="87">
        <v>6000</v>
      </c>
      <c r="AJ5" s="88"/>
      <c r="AK5" s="87">
        <v>6000</v>
      </c>
      <c r="AL5" s="88"/>
      <c r="AM5" s="87">
        <v>6000</v>
      </c>
      <c r="AN5" s="88"/>
      <c r="AO5" s="93" t="s">
        <v>31</v>
      </c>
      <c r="AP5" s="91">
        <v>0</v>
      </c>
      <c r="AQ5" s="92"/>
      <c r="AR5" s="91">
        <v>0</v>
      </c>
      <c r="AS5" s="92"/>
      <c r="AT5" s="91">
        <v>0</v>
      </c>
      <c r="AU5" s="92"/>
      <c r="AV5" s="91">
        <v>0</v>
      </c>
      <c r="AW5" s="92"/>
      <c r="AX5" s="60"/>
      <c r="AY5" s="6"/>
      <c r="AZ5" s="6"/>
      <c r="BA5" s="6"/>
      <c r="BB5" s="6"/>
      <c r="BC5" s="6"/>
      <c r="BD5" s="6"/>
    </row>
    <row r="6" spans="1:56" ht="31.5" customHeight="1" thickBot="1">
      <c r="A6" s="1" t="s">
        <v>1</v>
      </c>
      <c r="B6" s="89">
        <v>1</v>
      </c>
      <c r="C6" s="90"/>
      <c r="D6" s="89">
        <v>5</v>
      </c>
      <c r="E6" s="90"/>
      <c r="F6" s="89">
        <v>7</v>
      </c>
      <c r="G6" s="90"/>
      <c r="H6" s="89">
        <v>9</v>
      </c>
      <c r="I6" s="90"/>
      <c r="J6" s="89">
        <v>19</v>
      </c>
      <c r="K6" s="90"/>
      <c r="L6" s="89">
        <v>23</v>
      </c>
      <c r="M6" s="90"/>
      <c r="N6" s="89">
        <v>25</v>
      </c>
      <c r="O6" s="90"/>
      <c r="P6" s="89">
        <v>27</v>
      </c>
      <c r="Q6" s="90"/>
      <c r="R6" s="89">
        <v>29</v>
      </c>
      <c r="S6" s="90"/>
      <c r="T6" s="94"/>
      <c r="U6" s="89">
        <v>4</v>
      </c>
      <c r="V6" s="90"/>
      <c r="W6" s="89">
        <v>6</v>
      </c>
      <c r="X6" s="90"/>
      <c r="Y6" s="89">
        <v>8</v>
      </c>
      <c r="Z6" s="90"/>
      <c r="AA6" s="89">
        <v>14</v>
      </c>
      <c r="AB6" s="90"/>
      <c r="AC6" s="89">
        <v>16</v>
      </c>
      <c r="AD6" s="90"/>
      <c r="AE6" s="89">
        <v>18</v>
      </c>
      <c r="AF6" s="90"/>
      <c r="AG6" s="89">
        <v>20</v>
      </c>
      <c r="AH6" s="90"/>
      <c r="AI6" s="89">
        <v>22</v>
      </c>
      <c r="AJ6" s="90"/>
      <c r="AK6" s="89">
        <v>24</v>
      </c>
      <c r="AL6" s="90"/>
      <c r="AM6" s="89">
        <v>26</v>
      </c>
      <c r="AN6" s="90"/>
      <c r="AO6" s="94"/>
      <c r="AP6" s="89" t="s">
        <v>29</v>
      </c>
      <c r="AQ6" s="90"/>
      <c r="AR6" s="89" t="s">
        <v>29</v>
      </c>
      <c r="AS6" s="90"/>
      <c r="AT6" s="89" t="s">
        <v>29</v>
      </c>
      <c r="AU6" s="90"/>
      <c r="AV6" s="89" t="s">
        <v>29</v>
      </c>
      <c r="AW6" s="90"/>
      <c r="AX6" s="61"/>
      <c r="AY6" s="7" t="s">
        <v>31</v>
      </c>
      <c r="AZ6" s="6"/>
      <c r="BA6" s="6"/>
      <c r="BB6" s="6"/>
      <c r="BC6" s="6"/>
      <c r="BD6" s="6"/>
    </row>
    <row r="7" spans="1:56" ht="37.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3" t="s">
        <v>3</v>
      </c>
      <c r="Q7" s="4" t="s">
        <v>4</v>
      </c>
      <c r="R7" s="3" t="s">
        <v>3</v>
      </c>
      <c r="S7" s="4" t="s">
        <v>4</v>
      </c>
      <c r="T7" s="57"/>
      <c r="U7" s="3"/>
      <c r="V7" s="4" t="s">
        <v>4</v>
      </c>
      <c r="W7" s="3" t="s">
        <v>3</v>
      </c>
      <c r="X7" s="4" t="s">
        <v>4</v>
      </c>
      <c r="Y7" s="3" t="s">
        <v>3</v>
      </c>
      <c r="Z7" s="4" t="s">
        <v>4</v>
      </c>
      <c r="AA7" s="3" t="s">
        <v>3</v>
      </c>
      <c r="AB7" s="4" t="s">
        <v>4</v>
      </c>
      <c r="AC7" s="3" t="s">
        <v>3</v>
      </c>
      <c r="AD7" s="4" t="s">
        <v>4</v>
      </c>
      <c r="AE7" s="3" t="s">
        <v>3</v>
      </c>
      <c r="AF7" s="4" t="s">
        <v>4</v>
      </c>
      <c r="AG7" s="3" t="s">
        <v>3</v>
      </c>
      <c r="AH7" s="4" t="s">
        <v>4</v>
      </c>
      <c r="AI7" s="3" t="s">
        <v>3</v>
      </c>
      <c r="AJ7" s="4" t="s">
        <v>4</v>
      </c>
      <c r="AK7" s="3" t="s">
        <v>3</v>
      </c>
      <c r="AL7" s="4" t="s">
        <v>4</v>
      </c>
      <c r="AM7" s="3" t="s">
        <v>3</v>
      </c>
      <c r="AN7" s="4" t="s">
        <v>4</v>
      </c>
      <c r="AO7" s="57"/>
      <c r="AP7" s="3" t="s">
        <v>3</v>
      </c>
      <c r="AQ7" s="4" t="s">
        <v>4</v>
      </c>
      <c r="AR7" s="3" t="s">
        <v>3</v>
      </c>
      <c r="AS7" s="4" t="s">
        <v>4</v>
      </c>
      <c r="AT7" s="3" t="s">
        <v>3</v>
      </c>
      <c r="AU7" s="4" t="s">
        <v>4</v>
      </c>
      <c r="AV7" s="3" t="s">
        <v>3</v>
      </c>
      <c r="AW7" s="4" t="s">
        <v>4</v>
      </c>
      <c r="AX7" s="62"/>
      <c r="AY7" s="20">
        <f>SUM(AY8:AY32)</f>
        <v>39071.000000001455</v>
      </c>
      <c r="AZ7" s="6"/>
      <c r="BA7" s="6"/>
      <c r="BB7" s="6"/>
      <c r="BC7" s="6"/>
      <c r="BD7" s="6"/>
    </row>
    <row r="8" spans="1:51" ht="14.25" thickBot="1" thickTop="1">
      <c r="A8" s="5" t="s">
        <v>5</v>
      </c>
      <c r="B8" s="83">
        <v>588.616</v>
      </c>
      <c r="C8" s="9">
        <v>0</v>
      </c>
      <c r="D8" s="30">
        <v>488.206</v>
      </c>
      <c r="E8" s="9">
        <v>0</v>
      </c>
      <c r="F8" s="30">
        <v>365.698</v>
      </c>
      <c r="G8" s="9">
        <v>0</v>
      </c>
      <c r="H8" s="30">
        <v>981.01</v>
      </c>
      <c r="I8" s="9">
        <v>0</v>
      </c>
      <c r="J8" s="30">
        <v>562.954</v>
      </c>
      <c r="K8" s="9">
        <v>0</v>
      </c>
      <c r="L8" s="30">
        <v>231.21</v>
      </c>
      <c r="M8" s="9"/>
      <c r="N8" s="30">
        <v>452.99</v>
      </c>
      <c r="O8" s="9">
        <v>0</v>
      </c>
      <c r="P8" s="30">
        <v>138.56</v>
      </c>
      <c r="Q8" s="9">
        <v>0</v>
      </c>
      <c r="R8" s="30">
        <v>11.6</v>
      </c>
      <c r="S8" s="9">
        <v>0</v>
      </c>
      <c r="T8" s="58">
        <f>C8+E8+G8+I8+K8+M8+O8</f>
        <v>0</v>
      </c>
      <c r="U8" s="30">
        <v>1110.819</v>
      </c>
      <c r="V8" s="9">
        <v>0</v>
      </c>
      <c r="W8" s="31">
        <v>1091.24</v>
      </c>
      <c r="X8" s="9">
        <v>0</v>
      </c>
      <c r="Y8" s="30">
        <v>128.633</v>
      </c>
      <c r="Z8" s="9">
        <v>0</v>
      </c>
      <c r="AA8" s="30">
        <v>2524.624</v>
      </c>
      <c r="AB8" s="9">
        <v>0</v>
      </c>
      <c r="AC8" s="85">
        <v>202.073</v>
      </c>
      <c r="AD8" s="9"/>
      <c r="AE8" s="30">
        <v>1338.446</v>
      </c>
      <c r="AF8" s="9">
        <v>0</v>
      </c>
      <c r="AG8" s="30">
        <v>334.07</v>
      </c>
      <c r="AH8" s="9">
        <v>0</v>
      </c>
      <c r="AI8" s="30">
        <v>181.43</v>
      </c>
      <c r="AJ8" s="9">
        <v>0</v>
      </c>
      <c r="AK8" s="30">
        <v>67.43</v>
      </c>
      <c r="AL8" s="9">
        <v>0</v>
      </c>
      <c r="AM8" s="30">
        <v>0.08</v>
      </c>
      <c r="AN8" s="9">
        <v>0</v>
      </c>
      <c r="AO8" s="58">
        <f>V8+X8+Z8+AB8+AD8+AF8+AH8+AJ8</f>
        <v>0</v>
      </c>
      <c r="AP8" s="8"/>
      <c r="AQ8" s="9">
        <v>0</v>
      </c>
      <c r="AR8" s="8"/>
      <c r="AS8" s="9">
        <v>0</v>
      </c>
      <c r="AT8" s="8"/>
      <c r="AU8" s="9">
        <v>0</v>
      </c>
      <c r="AV8" s="8"/>
      <c r="AW8" s="9">
        <v>0</v>
      </c>
      <c r="AX8" s="9"/>
      <c r="AY8" s="10">
        <f aca="true" t="shared" si="0" ref="AY8:AY32">SUM(C8+E8+G8+I8+K8+V8+X8+Z8+AB8+AD8+AF8+AQ8+AS8+AU8+AW8+M8+O8+AH8+AJ8)</f>
        <v>0</v>
      </c>
    </row>
    <row r="9" spans="1:51" ht="14.25" thickBot="1" thickTop="1">
      <c r="A9" s="5" t="s">
        <v>6</v>
      </c>
      <c r="B9" s="47">
        <v>588.661</v>
      </c>
      <c r="C9" s="12">
        <f aca="true" t="shared" si="1" ref="C9:C30">(B9-B8)*B$5</f>
        <v>134.99999999987722</v>
      </c>
      <c r="D9" s="47">
        <v>488.241</v>
      </c>
      <c r="E9" s="12">
        <f aca="true" t="shared" si="2" ref="E9:E30">(D9-D8)*D$5</f>
        <v>69.99999999993634</v>
      </c>
      <c r="F9" s="47">
        <v>365.717</v>
      </c>
      <c r="G9" s="12">
        <f aca="true" t="shared" si="3" ref="G9:G30">(F9-F8)*F$5</f>
        <v>57.00000000001637</v>
      </c>
      <c r="H9" s="30">
        <v>981.01</v>
      </c>
      <c r="I9" s="12">
        <f aca="true" t="shared" si="4" ref="I9:I31">(H9-H8)*H$5</f>
        <v>0</v>
      </c>
      <c r="J9" s="30">
        <v>562.981</v>
      </c>
      <c r="K9" s="12">
        <f aca="true" t="shared" si="5" ref="K9:K31">(J9-J8)*J$5</f>
        <v>162.00000000026193</v>
      </c>
      <c r="L9" s="30">
        <v>231.21</v>
      </c>
      <c r="M9" s="12">
        <f aca="true" t="shared" si="6" ref="M9:M30">(L9-L8)*L$5</f>
        <v>0</v>
      </c>
      <c r="N9" s="30">
        <v>452.99</v>
      </c>
      <c r="O9" s="12">
        <f aca="true" t="shared" si="7" ref="O9:O30">(N9-N8)*N$5</f>
        <v>0</v>
      </c>
      <c r="P9" s="30">
        <v>138.57</v>
      </c>
      <c r="Q9" s="12">
        <f aca="true" t="shared" si="8" ref="Q9:Q30">(P9-P8)*P$5</f>
        <v>59.99999999994543</v>
      </c>
      <c r="R9" s="30">
        <v>11.67</v>
      </c>
      <c r="S9" s="12">
        <f aca="true" t="shared" si="9" ref="S9:S30">(R9-R8)*R$5</f>
        <v>420.0000000000017</v>
      </c>
      <c r="T9" s="58">
        <f aca="true" t="shared" si="10" ref="T9:T32">C9+E9+G9+I9+K9+M9+O9</f>
        <v>424.00000000009186</v>
      </c>
      <c r="U9" s="47">
        <v>1110.871</v>
      </c>
      <c r="V9" s="12">
        <f aca="true" t="shared" si="11" ref="V9:V30">(U9-U8)*U$5</f>
        <v>312.00000000080763</v>
      </c>
      <c r="W9" s="31">
        <v>1091.27</v>
      </c>
      <c r="X9" s="12">
        <f aca="true" t="shared" si="12" ref="X9:X30">(W9-W8)*W$5</f>
        <v>89.99999999991815</v>
      </c>
      <c r="Y9" s="30">
        <v>128.633</v>
      </c>
      <c r="Z9" s="12">
        <f aca="true" t="shared" si="13" ref="Z9:Z30">(Y9-Y8)*Y$5</f>
        <v>0</v>
      </c>
      <c r="AA9" s="47">
        <v>2524.769</v>
      </c>
      <c r="AB9" s="12">
        <f aca="true" t="shared" si="14" ref="AB9:AB30">(AA9-AA8)*AA$5</f>
        <v>289.9999999999636</v>
      </c>
      <c r="AC9" s="34">
        <v>202.073</v>
      </c>
      <c r="AD9" s="12">
        <f>(AC9-AC8)*AC$5</f>
        <v>0</v>
      </c>
      <c r="AE9" s="47">
        <v>1338.503</v>
      </c>
      <c r="AF9" s="12">
        <f aca="true" t="shared" si="15" ref="AF9:AF30">(AE9-AE8)*AE$5</f>
        <v>171.0000000000491</v>
      </c>
      <c r="AG9" s="47">
        <v>334.07</v>
      </c>
      <c r="AH9" s="12">
        <f>(AG9-AG8)*AG$5</f>
        <v>0</v>
      </c>
      <c r="AI9" s="30">
        <v>181.44</v>
      </c>
      <c r="AJ9" s="12">
        <f>(AI9-AI8)*AI$5</f>
        <v>59.99999999994543</v>
      </c>
      <c r="AK9" s="30">
        <v>67.43</v>
      </c>
      <c r="AL9" s="12">
        <f>(AK9-AK8)*AK$5</f>
        <v>0</v>
      </c>
      <c r="AM9" s="30">
        <v>0.08</v>
      </c>
      <c r="AN9" s="12">
        <f>(AM9-AM8)*AM$5</f>
        <v>0</v>
      </c>
      <c r="AO9" s="58">
        <f aca="true" t="shared" si="16" ref="AO9:AO32">V9+X9+Z9+AB9+AD9+AF9</f>
        <v>863.0000000007385</v>
      </c>
      <c r="AP9" s="11"/>
      <c r="AQ9" s="12">
        <f aca="true" t="shared" si="17" ref="AQ9:AQ30">(AP9-AP8)*AP$5</f>
        <v>0</v>
      </c>
      <c r="AR9" s="11"/>
      <c r="AS9" s="12">
        <f aca="true" t="shared" si="18" ref="AS9:AS30">(AR9-AR8)*AR$5</f>
        <v>0</v>
      </c>
      <c r="AT9" s="11"/>
      <c r="AU9" s="12">
        <f aca="true" t="shared" si="19" ref="AU9:AU30">(AT9-AT8)*AT$5</f>
        <v>0</v>
      </c>
      <c r="AV9" s="11"/>
      <c r="AW9" s="12">
        <f aca="true" t="shared" si="20" ref="AW9:AW30">(AV9-AV8)*AV$5</f>
        <v>0</v>
      </c>
      <c r="AX9" s="12"/>
      <c r="AY9" s="10">
        <f t="shared" si="0"/>
        <v>1347.0000000007758</v>
      </c>
    </row>
    <row r="10" spans="1:51" ht="14.25" thickBot="1" thickTop="1">
      <c r="A10" s="5" t="s">
        <v>7</v>
      </c>
      <c r="B10" s="47">
        <v>588.7</v>
      </c>
      <c r="C10" s="12">
        <f t="shared" si="1"/>
        <v>117.00000000030286</v>
      </c>
      <c r="D10" s="47">
        <v>488.282</v>
      </c>
      <c r="E10" s="12">
        <f t="shared" si="2"/>
        <v>81.99999999999363</v>
      </c>
      <c r="F10" s="47">
        <v>365.734</v>
      </c>
      <c r="G10" s="12">
        <f t="shared" si="3"/>
        <v>50.99999999998772</v>
      </c>
      <c r="H10" s="30">
        <v>981.01</v>
      </c>
      <c r="I10" s="12">
        <f t="shared" si="4"/>
        <v>0</v>
      </c>
      <c r="J10" s="30">
        <v>563.003</v>
      </c>
      <c r="K10" s="12">
        <f t="shared" si="5"/>
        <v>132.00000000028922</v>
      </c>
      <c r="L10" s="30">
        <v>231.21</v>
      </c>
      <c r="M10" s="12">
        <f t="shared" si="6"/>
        <v>0</v>
      </c>
      <c r="N10" s="30">
        <v>452.99</v>
      </c>
      <c r="O10" s="12">
        <f t="shared" si="7"/>
        <v>0</v>
      </c>
      <c r="P10" s="30">
        <v>138.57</v>
      </c>
      <c r="Q10" s="12">
        <f t="shared" si="8"/>
        <v>0</v>
      </c>
      <c r="R10" s="30">
        <v>11.67</v>
      </c>
      <c r="S10" s="12">
        <f t="shared" si="9"/>
        <v>0</v>
      </c>
      <c r="T10" s="58">
        <f t="shared" si="10"/>
        <v>382.00000000057344</v>
      </c>
      <c r="U10" s="47">
        <v>1110.921</v>
      </c>
      <c r="V10" s="12">
        <f t="shared" si="11"/>
        <v>299.99999999972715</v>
      </c>
      <c r="W10" s="31">
        <v>1091.3</v>
      </c>
      <c r="X10" s="12">
        <f t="shared" si="12"/>
        <v>89.99999999991815</v>
      </c>
      <c r="Y10" s="30">
        <v>128.633</v>
      </c>
      <c r="Z10" s="12">
        <f t="shared" si="13"/>
        <v>0</v>
      </c>
      <c r="AA10" s="47">
        <v>2524.906</v>
      </c>
      <c r="AB10" s="12">
        <f t="shared" si="14"/>
        <v>274.00000000034197</v>
      </c>
      <c r="AC10" s="34">
        <v>202.073</v>
      </c>
      <c r="AD10" s="12">
        <f>(AC10-AC9)*AC$5</f>
        <v>0</v>
      </c>
      <c r="AE10" s="47">
        <v>1338.558</v>
      </c>
      <c r="AF10" s="12">
        <f>(AE10-AE9)*AE$5</f>
        <v>165.000000000191</v>
      </c>
      <c r="AG10" s="47">
        <v>334.08</v>
      </c>
      <c r="AH10" s="12">
        <f>(AG10-AG9)*AG$5</f>
        <v>59.99999999994543</v>
      </c>
      <c r="AI10" s="30">
        <v>181.44</v>
      </c>
      <c r="AJ10" s="12">
        <f>(AI10-AI9)*AI$5</f>
        <v>0</v>
      </c>
      <c r="AK10" s="30">
        <v>67.43</v>
      </c>
      <c r="AL10" s="12">
        <f>(AK10-AK9)*AK$5</f>
        <v>0</v>
      </c>
      <c r="AM10" s="30">
        <v>0.08</v>
      </c>
      <c r="AN10" s="12">
        <f>(AM10-AM9)*AM$5</f>
        <v>0</v>
      </c>
      <c r="AO10" s="58">
        <f t="shared" si="16"/>
        <v>829.0000000001783</v>
      </c>
      <c r="AP10" s="11"/>
      <c r="AQ10" s="12">
        <f t="shared" si="17"/>
        <v>0</v>
      </c>
      <c r="AR10" s="11"/>
      <c r="AS10" s="12">
        <f t="shared" si="18"/>
        <v>0</v>
      </c>
      <c r="AT10" s="11"/>
      <c r="AU10" s="12">
        <f t="shared" si="19"/>
        <v>0</v>
      </c>
      <c r="AV10" s="11"/>
      <c r="AW10" s="12">
        <f t="shared" si="20"/>
        <v>0</v>
      </c>
      <c r="AX10" s="12"/>
      <c r="AY10" s="10">
        <f t="shared" si="0"/>
        <v>1271.0000000006971</v>
      </c>
    </row>
    <row r="11" spans="1:51" ht="14.25" thickBot="1" thickTop="1">
      <c r="A11" s="5" t="s">
        <v>8</v>
      </c>
      <c r="B11" s="47">
        <v>588.741</v>
      </c>
      <c r="C11" s="12">
        <f t="shared" si="1"/>
        <v>122.99999999981992</v>
      </c>
      <c r="D11" s="47">
        <v>488.304</v>
      </c>
      <c r="E11" s="12">
        <f t="shared" si="2"/>
        <v>43.99999999998272</v>
      </c>
      <c r="F11" s="47">
        <v>365.751</v>
      </c>
      <c r="G11" s="12">
        <f t="shared" si="3"/>
        <v>50.99999999998772</v>
      </c>
      <c r="H11" s="30">
        <v>981.01</v>
      </c>
      <c r="I11" s="12">
        <f t="shared" si="4"/>
        <v>0</v>
      </c>
      <c r="J11" s="30">
        <v>563.025</v>
      </c>
      <c r="K11" s="12">
        <f t="shared" si="5"/>
        <v>131.9999999996071</v>
      </c>
      <c r="L11" s="30">
        <v>231.21</v>
      </c>
      <c r="M11" s="12">
        <f t="shared" si="6"/>
        <v>0</v>
      </c>
      <c r="N11" s="30">
        <v>452.99</v>
      </c>
      <c r="O11" s="12">
        <f t="shared" si="7"/>
        <v>0</v>
      </c>
      <c r="P11" s="30">
        <v>138.58</v>
      </c>
      <c r="Q11" s="12">
        <f t="shared" si="8"/>
        <v>60.00000000011596</v>
      </c>
      <c r="R11" s="30">
        <v>11.68</v>
      </c>
      <c r="S11" s="12">
        <f t="shared" si="9"/>
        <v>59.99999999999872</v>
      </c>
      <c r="T11" s="58">
        <f t="shared" si="10"/>
        <v>349.99999999939746</v>
      </c>
      <c r="U11" s="47">
        <v>1110.97</v>
      </c>
      <c r="V11" s="12">
        <f t="shared" si="11"/>
        <v>293.99999999986903</v>
      </c>
      <c r="W11" s="31">
        <v>1091.34</v>
      </c>
      <c r="X11" s="12">
        <f t="shared" si="12"/>
        <v>119.99999999989086</v>
      </c>
      <c r="Y11" s="30">
        <v>128.633</v>
      </c>
      <c r="Z11" s="12">
        <f t="shared" si="13"/>
        <v>0</v>
      </c>
      <c r="AA11" s="47">
        <v>2525.045</v>
      </c>
      <c r="AB11" s="12">
        <f t="shared" si="14"/>
        <v>278.0000000002474</v>
      </c>
      <c r="AC11" s="34">
        <v>202.073</v>
      </c>
      <c r="AD11" s="12">
        <f>(AC11-AC10)*AC$5</f>
        <v>0</v>
      </c>
      <c r="AE11" s="47">
        <v>1338.613</v>
      </c>
      <c r="AF11" s="12">
        <f t="shared" si="15"/>
        <v>165.000000000191</v>
      </c>
      <c r="AG11" s="47">
        <v>334.08</v>
      </c>
      <c r="AH11" s="12">
        <f aca="true" t="shared" si="21" ref="AH11:AH30">(AG11-AG10)*AG$5</f>
        <v>0</v>
      </c>
      <c r="AI11" s="30">
        <v>181.45</v>
      </c>
      <c r="AJ11" s="12">
        <f aca="true" t="shared" si="22" ref="AJ11:AJ30">(AI11-AI10)*AI$5</f>
        <v>59.99999999994543</v>
      </c>
      <c r="AK11" s="30">
        <v>67.43</v>
      </c>
      <c r="AL11" s="12">
        <f aca="true" t="shared" si="23" ref="AL11:AL30">(AK11-AK10)*AK$5</f>
        <v>0</v>
      </c>
      <c r="AM11" s="30">
        <v>0.08</v>
      </c>
      <c r="AN11" s="12">
        <f aca="true" t="shared" si="24" ref="AN11:AN30">(AM11-AM10)*AM$5</f>
        <v>0</v>
      </c>
      <c r="AO11" s="58">
        <f t="shared" si="16"/>
        <v>857.0000000001983</v>
      </c>
      <c r="AP11" s="11"/>
      <c r="AQ11" s="12">
        <f t="shared" si="17"/>
        <v>0</v>
      </c>
      <c r="AR11" s="11"/>
      <c r="AS11" s="12">
        <f t="shared" si="18"/>
        <v>0</v>
      </c>
      <c r="AT11" s="11"/>
      <c r="AU11" s="12">
        <f t="shared" si="19"/>
        <v>0</v>
      </c>
      <c r="AV11" s="11"/>
      <c r="AW11" s="12">
        <f t="shared" si="20"/>
        <v>0</v>
      </c>
      <c r="AX11" s="12"/>
      <c r="AY11" s="10">
        <f t="shared" si="0"/>
        <v>1266.9999999995412</v>
      </c>
    </row>
    <row r="12" spans="1:51" ht="14.25" thickBot="1" thickTop="1">
      <c r="A12" s="5" t="s">
        <v>9</v>
      </c>
      <c r="B12" s="47">
        <v>588.785</v>
      </c>
      <c r="C12" s="12">
        <f t="shared" si="1"/>
        <v>131.99999999994816</v>
      </c>
      <c r="D12" s="47">
        <v>488.332</v>
      </c>
      <c r="E12" s="12">
        <f t="shared" si="2"/>
        <v>56.00000000004002</v>
      </c>
      <c r="F12" s="47">
        <v>365.769</v>
      </c>
      <c r="G12" s="12">
        <f t="shared" si="3"/>
        <v>54.00000000008731</v>
      </c>
      <c r="H12" s="30">
        <v>981.01</v>
      </c>
      <c r="I12" s="12">
        <f t="shared" si="4"/>
        <v>0</v>
      </c>
      <c r="J12" s="30">
        <v>563.048</v>
      </c>
      <c r="K12" s="12">
        <f t="shared" si="5"/>
        <v>138.00000000014734</v>
      </c>
      <c r="L12" s="30">
        <v>231.21</v>
      </c>
      <c r="M12" s="12">
        <f t="shared" si="6"/>
        <v>0</v>
      </c>
      <c r="N12" s="30">
        <v>453</v>
      </c>
      <c r="O12" s="12">
        <f t="shared" si="7"/>
        <v>59.99999999994543</v>
      </c>
      <c r="P12" s="30">
        <v>138.58</v>
      </c>
      <c r="Q12" s="12">
        <f t="shared" si="8"/>
        <v>0</v>
      </c>
      <c r="R12" s="30">
        <v>11.69</v>
      </c>
      <c r="S12" s="12">
        <f t="shared" si="9"/>
        <v>59.99999999999872</v>
      </c>
      <c r="T12" s="58">
        <f t="shared" si="10"/>
        <v>440.00000000016826</v>
      </c>
      <c r="U12" s="47">
        <v>1111.022</v>
      </c>
      <c r="V12" s="12">
        <f t="shared" si="11"/>
        <v>311.9999999994434</v>
      </c>
      <c r="W12" s="31">
        <v>1091.37</v>
      </c>
      <c r="X12" s="12">
        <f t="shared" si="12"/>
        <v>89.99999999991815</v>
      </c>
      <c r="Y12" s="30">
        <v>128.633</v>
      </c>
      <c r="Z12" s="12">
        <f t="shared" si="13"/>
        <v>0</v>
      </c>
      <c r="AA12" s="47">
        <v>2525.192</v>
      </c>
      <c r="AB12" s="12">
        <f t="shared" si="14"/>
        <v>293.99999999986903</v>
      </c>
      <c r="AC12" s="34">
        <v>202.073</v>
      </c>
      <c r="AD12" s="12">
        <f aca="true" t="shared" si="25" ref="AD12:AD30">(AC12-AC11)*AC$5</f>
        <v>0</v>
      </c>
      <c r="AE12" s="47">
        <v>1338.674</v>
      </c>
      <c r="AF12" s="12">
        <f t="shared" si="15"/>
        <v>182.99999999976535</v>
      </c>
      <c r="AG12" s="47">
        <v>334.08</v>
      </c>
      <c r="AH12" s="12">
        <f t="shared" si="21"/>
        <v>0</v>
      </c>
      <c r="AI12" s="30">
        <v>181.46</v>
      </c>
      <c r="AJ12" s="12">
        <f t="shared" si="22"/>
        <v>60.00000000011596</v>
      </c>
      <c r="AK12" s="30">
        <v>67.43</v>
      </c>
      <c r="AL12" s="12">
        <f t="shared" si="23"/>
        <v>0</v>
      </c>
      <c r="AM12" s="30">
        <v>0.08</v>
      </c>
      <c r="AN12" s="12">
        <f t="shared" si="24"/>
        <v>0</v>
      </c>
      <c r="AO12" s="58">
        <f t="shared" si="16"/>
        <v>878.9999999989959</v>
      </c>
      <c r="AP12" s="11"/>
      <c r="AQ12" s="12">
        <f t="shared" si="17"/>
        <v>0</v>
      </c>
      <c r="AR12" s="11"/>
      <c r="AS12" s="12">
        <f t="shared" si="18"/>
        <v>0</v>
      </c>
      <c r="AT12" s="11"/>
      <c r="AU12" s="12">
        <f t="shared" si="19"/>
        <v>0</v>
      </c>
      <c r="AV12" s="11"/>
      <c r="AW12" s="12">
        <f t="shared" si="20"/>
        <v>0</v>
      </c>
      <c r="AX12" s="12"/>
      <c r="AY12" s="10">
        <f t="shared" si="0"/>
        <v>1378.9999999992801</v>
      </c>
    </row>
    <row r="13" spans="1:51" ht="14.25" thickBot="1" thickTop="1">
      <c r="A13" s="5" t="s">
        <v>10</v>
      </c>
      <c r="B13" s="47">
        <v>588.818</v>
      </c>
      <c r="C13" s="12">
        <f t="shared" si="1"/>
        <v>99.00000000004638</v>
      </c>
      <c r="D13" s="47">
        <v>488.347</v>
      </c>
      <c r="E13" s="12">
        <f t="shared" si="2"/>
        <v>29.999999999972715</v>
      </c>
      <c r="F13" s="47">
        <v>365.783</v>
      </c>
      <c r="G13" s="12">
        <f t="shared" si="3"/>
        <v>42.00000000003001</v>
      </c>
      <c r="H13" s="30">
        <v>981.01</v>
      </c>
      <c r="I13" s="12">
        <f t="shared" si="4"/>
        <v>0</v>
      </c>
      <c r="J13" s="30">
        <v>563.066</v>
      </c>
      <c r="K13" s="12">
        <f t="shared" si="5"/>
        <v>108.00000000017462</v>
      </c>
      <c r="L13" s="30">
        <v>231.21</v>
      </c>
      <c r="M13" s="12">
        <f t="shared" si="6"/>
        <v>0</v>
      </c>
      <c r="N13" s="30">
        <v>453</v>
      </c>
      <c r="O13" s="12">
        <f t="shared" si="7"/>
        <v>0</v>
      </c>
      <c r="P13" s="30">
        <v>138.59</v>
      </c>
      <c r="Q13" s="12">
        <f t="shared" si="8"/>
        <v>59.99999999994543</v>
      </c>
      <c r="R13" s="30">
        <v>11.69</v>
      </c>
      <c r="S13" s="12">
        <f t="shared" si="9"/>
        <v>0</v>
      </c>
      <c r="T13" s="58">
        <f t="shared" si="10"/>
        <v>279.00000000022374</v>
      </c>
      <c r="U13" s="47">
        <v>1111.062</v>
      </c>
      <c r="V13" s="12">
        <f t="shared" si="11"/>
        <v>239.99999999978172</v>
      </c>
      <c r="W13" s="31">
        <v>1091.4</v>
      </c>
      <c r="X13" s="12">
        <f t="shared" si="12"/>
        <v>90.00000000060027</v>
      </c>
      <c r="Y13" s="30">
        <v>128.633</v>
      </c>
      <c r="Z13" s="12">
        <f t="shared" si="13"/>
        <v>0</v>
      </c>
      <c r="AA13" s="47">
        <v>2525.311</v>
      </c>
      <c r="AB13" s="12">
        <f t="shared" si="14"/>
        <v>238.00000000028376</v>
      </c>
      <c r="AC13" s="34">
        <v>202.073</v>
      </c>
      <c r="AD13" s="12">
        <f t="shared" si="25"/>
        <v>0</v>
      </c>
      <c r="AE13" s="47">
        <v>1338.722</v>
      </c>
      <c r="AF13" s="12">
        <f t="shared" si="15"/>
        <v>144.00000000000546</v>
      </c>
      <c r="AG13" s="47">
        <v>334.09</v>
      </c>
      <c r="AH13" s="12">
        <f t="shared" si="21"/>
        <v>59.99999999994543</v>
      </c>
      <c r="AI13" s="30">
        <v>181.46</v>
      </c>
      <c r="AJ13" s="12">
        <f t="shared" si="22"/>
        <v>0</v>
      </c>
      <c r="AK13" s="30">
        <v>67.43</v>
      </c>
      <c r="AL13" s="12">
        <f t="shared" si="23"/>
        <v>0</v>
      </c>
      <c r="AM13" s="30">
        <v>0.08</v>
      </c>
      <c r="AN13" s="12">
        <f t="shared" si="24"/>
        <v>0</v>
      </c>
      <c r="AO13" s="58">
        <f t="shared" si="16"/>
        <v>712.0000000006712</v>
      </c>
      <c r="AP13" s="11"/>
      <c r="AQ13" s="12">
        <f t="shared" si="17"/>
        <v>0</v>
      </c>
      <c r="AR13" s="11"/>
      <c r="AS13" s="12">
        <f t="shared" si="18"/>
        <v>0</v>
      </c>
      <c r="AT13" s="11"/>
      <c r="AU13" s="12">
        <f t="shared" si="19"/>
        <v>0</v>
      </c>
      <c r="AV13" s="11"/>
      <c r="AW13" s="12">
        <f t="shared" si="20"/>
        <v>0</v>
      </c>
      <c r="AX13" s="12"/>
      <c r="AY13" s="10">
        <f t="shared" si="0"/>
        <v>1051.0000000008404</v>
      </c>
    </row>
    <row r="14" spans="1:51" ht="14.25" thickBot="1" thickTop="1">
      <c r="A14" s="5" t="s">
        <v>11</v>
      </c>
      <c r="B14" s="47">
        <v>588.858</v>
      </c>
      <c r="C14" s="12">
        <f t="shared" si="1"/>
        <v>119.99999999989086</v>
      </c>
      <c r="D14" s="47">
        <v>488.38</v>
      </c>
      <c r="E14" s="12">
        <f t="shared" si="2"/>
        <v>66.00000000003092</v>
      </c>
      <c r="F14" s="47">
        <v>365.8</v>
      </c>
      <c r="G14" s="12">
        <f t="shared" si="3"/>
        <v>50.99999999998772</v>
      </c>
      <c r="H14" s="30">
        <v>981.01</v>
      </c>
      <c r="I14" s="12">
        <f t="shared" si="4"/>
        <v>0</v>
      </c>
      <c r="J14" s="30">
        <v>563.087</v>
      </c>
      <c r="K14" s="12">
        <f t="shared" si="5"/>
        <v>125.99999999974898</v>
      </c>
      <c r="L14" s="30">
        <v>231.21</v>
      </c>
      <c r="M14" s="12">
        <f t="shared" si="6"/>
        <v>0</v>
      </c>
      <c r="N14" s="30">
        <v>453</v>
      </c>
      <c r="O14" s="12">
        <f t="shared" si="7"/>
        <v>0</v>
      </c>
      <c r="P14" s="30">
        <v>138.59</v>
      </c>
      <c r="Q14" s="12">
        <f t="shared" si="8"/>
        <v>0</v>
      </c>
      <c r="R14" s="30">
        <v>11.7</v>
      </c>
      <c r="S14" s="12">
        <f t="shared" si="9"/>
        <v>59.99999999999872</v>
      </c>
      <c r="T14" s="58">
        <f t="shared" si="10"/>
        <v>362.9999999996585</v>
      </c>
      <c r="U14" s="47">
        <v>1111.112</v>
      </c>
      <c r="V14" s="12">
        <f t="shared" si="11"/>
        <v>300.0000000010914</v>
      </c>
      <c r="W14" s="31">
        <v>1091.43</v>
      </c>
      <c r="X14" s="12">
        <f t="shared" si="12"/>
        <v>89.99999999991815</v>
      </c>
      <c r="Y14" s="30">
        <v>128.633</v>
      </c>
      <c r="Z14" s="12">
        <f t="shared" si="13"/>
        <v>0</v>
      </c>
      <c r="AA14" s="47">
        <v>2525.455</v>
      </c>
      <c r="AB14" s="12">
        <f t="shared" si="14"/>
        <v>287.99999999955617</v>
      </c>
      <c r="AC14" s="34">
        <v>202.073</v>
      </c>
      <c r="AD14" s="12">
        <f t="shared" si="25"/>
        <v>0</v>
      </c>
      <c r="AE14" s="47">
        <v>1338.78</v>
      </c>
      <c r="AF14" s="12">
        <f t="shared" si="15"/>
        <v>173.99999999997817</v>
      </c>
      <c r="AG14" s="47">
        <v>334.09</v>
      </c>
      <c r="AH14" s="12">
        <f t="shared" si="21"/>
        <v>0</v>
      </c>
      <c r="AI14" s="30">
        <v>181.47</v>
      </c>
      <c r="AJ14" s="12">
        <f t="shared" si="22"/>
        <v>59.99999999994543</v>
      </c>
      <c r="AK14" s="30">
        <v>67.43</v>
      </c>
      <c r="AL14" s="12">
        <f t="shared" si="23"/>
        <v>0</v>
      </c>
      <c r="AM14" s="30">
        <v>0.08</v>
      </c>
      <c r="AN14" s="12">
        <f t="shared" si="24"/>
        <v>0</v>
      </c>
      <c r="AO14" s="58">
        <f t="shared" si="16"/>
        <v>852.0000000005439</v>
      </c>
      <c r="AP14" s="11"/>
      <c r="AQ14" s="12">
        <f t="shared" si="17"/>
        <v>0</v>
      </c>
      <c r="AR14" s="11"/>
      <c r="AS14" s="12">
        <f t="shared" si="18"/>
        <v>0</v>
      </c>
      <c r="AT14" s="11"/>
      <c r="AU14" s="12">
        <f t="shared" si="19"/>
        <v>0</v>
      </c>
      <c r="AV14" s="11"/>
      <c r="AW14" s="12">
        <f t="shared" si="20"/>
        <v>0</v>
      </c>
      <c r="AX14" s="12"/>
      <c r="AY14" s="10">
        <f t="shared" si="0"/>
        <v>1275.0000000001478</v>
      </c>
    </row>
    <row r="15" spans="1:51" ht="14.25" thickBot="1" thickTop="1">
      <c r="A15" s="5" t="s">
        <v>12</v>
      </c>
      <c r="B15" s="47">
        <v>588.89</v>
      </c>
      <c r="C15" s="12">
        <f t="shared" si="1"/>
        <v>96.00000000011732</v>
      </c>
      <c r="D15" s="47">
        <v>488.408</v>
      </c>
      <c r="E15" s="12">
        <f t="shared" si="2"/>
        <v>56.00000000004002</v>
      </c>
      <c r="F15" s="47">
        <v>365.813</v>
      </c>
      <c r="G15" s="12">
        <f t="shared" si="3"/>
        <v>38.999999999930424</v>
      </c>
      <c r="H15" s="30">
        <v>981.01</v>
      </c>
      <c r="I15" s="12">
        <f t="shared" si="4"/>
        <v>0</v>
      </c>
      <c r="J15" s="30">
        <v>563.106</v>
      </c>
      <c r="K15" s="12">
        <f t="shared" si="5"/>
        <v>114.00000000003274</v>
      </c>
      <c r="L15" s="30">
        <v>231.21</v>
      </c>
      <c r="M15" s="12">
        <f t="shared" si="6"/>
        <v>0</v>
      </c>
      <c r="N15" s="30">
        <v>453.01</v>
      </c>
      <c r="O15" s="12">
        <f t="shared" si="7"/>
        <v>59.99999999994543</v>
      </c>
      <c r="P15" s="30">
        <v>138.59</v>
      </c>
      <c r="Q15" s="12">
        <f t="shared" si="8"/>
        <v>0</v>
      </c>
      <c r="R15" s="30">
        <v>11.7</v>
      </c>
      <c r="S15" s="12">
        <f t="shared" si="9"/>
        <v>0</v>
      </c>
      <c r="T15" s="58">
        <f t="shared" si="10"/>
        <v>365.00000000006594</v>
      </c>
      <c r="U15" s="47">
        <v>1111.155</v>
      </c>
      <c r="V15" s="12">
        <f t="shared" si="11"/>
        <v>257.9999999993561</v>
      </c>
      <c r="W15" s="31">
        <v>1091.47</v>
      </c>
      <c r="X15" s="12">
        <f t="shared" si="12"/>
        <v>119.99999999989086</v>
      </c>
      <c r="Y15" s="30">
        <v>128.633</v>
      </c>
      <c r="Z15" s="12">
        <f t="shared" si="13"/>
        <v>0</v>
      </c>
      <c r="AA15" s="47">
        <v>2525.577</v>
      </c>
      <c r="AB15" s="12">
        <f t="shared" si="14"/>
        <v>244.00000000059663</v>
      </c>
      <c r="AC15" s="34">
        <v>202.073</v>
      </c>
      <c r="AD15" s="12">
        <f t="shared" si="25"/>
        <v>0</v>
      </c>
      <c r="AE15" s="47">
        <v>1338.831</v>
      </c>
      <c r="AF15" s="12">
        <f t="shared" si="15"/>
        <v>152.99999999979264</v>
      </c>
      <c r="AG15" s="47">
        <v>334.1</v>
      </c>
      <c r="AH15" s="12">
        <f t="shared" si="21"/>
        <v>60.00000000028649</v>
      </c>
      <c r="AI15" s="30">
        <v>181.47</v>
      </c>
      <c r="AJ15" s="12">
        <f t="shared" si="22"/>
        <v>0</v>
      </c>
      <c r="AK15" s="30">
        <v>67.43</v>
      </c>
      <c r="AL15" s="12">
        <f t="shared" si="23"/>
        <v>0</v>
      </c>
      <c r="AM15" s="30">
        <v>0.08</v>
      </c>
      <c r="AN15" s="12">
        <f t="shared" si="24"/>
        <v>0</v>
      </c>
      <c r="AO15" s="58">
        <f t="shared" si="16"/>
        <v>774.9999999996362</v>
      </c>
      <c r="AP15" s="11"/>
      <c r="AQ15" s="12">
        <f t="shared" si="17"/>
        <v>0</v>
      </c>
      <c r="AR15" s="11"/>
      <c r="AS15" s="12">
        <f t="shared" si="18"/>
        <v>0</v>
      </c>
      <c r="AT15" s="11"/>
      <c r="AU15" s="12">
        <f t="shared" si="19"/>
        <v>0</v>
      </c>
      <c r="AV15" s="11"/>
      <c r="AW15" s="12">
        <f t="shared" si="20"/>
        <v>0</v>
      </c>
      <c r="AX15" s="12"/>
      <c r="AY15" s="10">
        <f t="shared" si="0"/>
        <v>1199.9999999999886</v>
      </c>
    </row>
    <row r="16" spans="1:51" ht="14.25" thickBot="1" thickTop="1">
      <c r="A16" s="5" t="s">
        <v>13</v>
      </c>
      <c r="B16" s="47">
        <v>588.916</v>
      </c>
      <c r="C16" s="12">
        <f t="shared" si="1"/>
        <v>78.00000000020191</v>
      </c>
      <c r="D16" s="47">
        <v>488.4732</v>
      </c>
      <c r="E16" s="12">
        <f t="shared" si="2"/>
        <v>130.40000000000873</v>
      </c>
      <c r="F16" s="47">
        <v>365.825</v>
      </c>
      <c r="G16" s="12">
        <f t="shared" si="3"/>
        <v>36.000000000001364</v>
      </c>
      <c r="H16" s="30">
        <v>981.01</v>
      </c>
      <c r="I16" s="12">
        <f t="shared" si="4"/>
        <v>0</v>
      </c>
      <c r="J16" s="30">
        <v>563.123</v>
      </c>
      <c r="K16" s="12">
        <f t="shared" si="5"/>
        <v>102.0000000003165</v>
      </c>
      <c r="L16" s="30">
        <v>231.21</v>
      </c>
      <c r="M16" s="12">
        <f t="shared" si="6"/>
        <v>0</v>
      </c>
      <c r="N16" s="30">
        <v>453.01</v>
      </c>
      <c r="O16" s="12">
        <f t="shared" si="7"/>
        <v>0</v>
      </c>
      <c r="P16" s="30">
        <v>138.6</v>
      </c>
      <c r="Q16" s="12">
        <f t="shared" si="8"/>
        <v>59.99999999994543</v>
      </c>
      <c r="R16" s="30">
        <v>11.71</v>
      </c>
      <c r="S16" s="12">
        <f t="shared" si="9"/>
        <v>60.00000000000938</v>
      </c>
      <c r="T16" s="58">
        <f t="shared" si="10"/>
        <v>346.4000000005285</v>
      </c>
      <c r="U16" s="47">
        <v>1111.196</v>
      </c>
      <c r="V16" s="12">
        <f t="shared" si="11"/>
        <v>245.99999999963984</v>
      </c>
      <c r="W16" s="31">
        <v>1091.5</v>
      </c>
      <c r="X16" s="12">
        <f t="shared" si="12"/>
        <v>89.99999999991815</v>
      </c>
      <c r="Y16" s="30">
        <v>128.633</v>
      </c>
      <c r="Z16" s="12">
        <f t="shared" si="13"/>
        <v>0</v>
      </c>
      <c r="AA16" s="47">
        <v>2525.681</v>
      </c>
      <c r="AB16" s="12">
        <f t="shared" si="14"/>
        <v>207.99999999962893</v>
      </c>
      <c r="AC16" s="34">
        <v>202.073</v>
      </c>
      <c r="AD16" s="12">
        <f t="shared" si="25"/>
        <v>0</v>
      </c>
      <c r="AE16" s="47">
        <v>1338.878</v>
      </c>
      <c r="AF16" s="12">
        <f t="shared" si="15"/>
        <v>141.0000000000764</v>
      </c>
      <c r="AG16" s="47">
        <v>334.1</v>
      </c>
      <c r="AH16" s="12">
        <f t="shared" si="21"/>
        <v>0</v>
      </c>
      <c r="AI16" s="30">
        <v>181.47</v>
      </c>
      <c r="AJ16" s="12">
        <f t="shared" si="22"/>
        <v>0</v>
      </c>
      <c r="AK16" s="30">
        <v>67.43</v>
      </c>
      <c r="AL16" s="12">
        <f t="shared" si="23"/>
        <v>0</v>
      </c>
      <c r="AM16" s="30">
        <v>0.08</v>
      </c>
      <c r="AN16" s="12">
        <f t="shared" si="24"/>
        <v>0</v>
      </c>
      <c r="AO16" s="58">
        <f t="shared" si="16"/>
        <v>684.9999999992633</v>
      </c>
      <c r="AP16" s="11"/>
      <c r="AQ16" s="12">
        <f t="shared" si="17"/>
        <v>0</v>
      </c>
      <c r="AR16" s="11"/>
      <c r="AS16" s="12">
        <f t="shared" si="18"/>
        <v>0</v>
      </c>
      <c r="AT16" s="11"/>
      <c r="AU16" s="12">
        <f t="shared" si="19"/>
        <v>0</v>
      </c>
      <c r="AV16" s="11"/>
      <c r="AW16" s="12">
        <f t="shared" si="20"/>
        <v>0</v>
      </c>
      <c r="AX16" s="9"/>
      <c r="AY16" s="10">
        <f t="shared" si="0"/>
        <v>1031.3999999997918</v>
      </c>
    </row>
    <row r="17" spans="1:51" ht="14.25" thickBot="1" thickTop="1">
      <c r="A17" s="5" t="s">
        <v>14</v>
      </c>
      <c r="B17" s="47">
        <v>588.962</v>
      </c>
      <c r="C17" s="12">
        <f t="shared" si="1"/>
        <v>137.99999999980628</v>
      </c>
      <c r="D17" s="47">
        <v>488.469</v>
      </c>
      <c r="E17" s="12">
        <f t="shared" si="2"/>
        <v>-8.400000000051477</v>
      </c>
      <c r="F17" s="47">
        <v>365.844</v>
      </c>
      <c r="G17" s="12">
        <f t="shared" si="3"/>
        <v>57.00000000001637</v>
      </c>
      <c r="H17" s="30">
        <v>981.01</v>
      </c>
      <c r="I17" s="12">
        <f t="shared" si="4"/>
        <v>0</v>
      </c>
      <c r="J17" s="30">
        <v>563.153</v>
      </c>
      <c r="K17" s="12">
        <f t="shared" si="5"/>
        <v>179.9999999998363</v>
      </c>
      <c r="L17" s="30">
        <v>231.21</v>
      </c>
      <c r="M17" s="12">
        <f t="shared" si="6"/>
        <v>0</v>
      </c>
      <c r="N17" s="30">
        <v>453.01</v>
      </c>
      <c r="O17" s="12">
        <f t="shared" si="7"/>
        <v>0</v>
      </c>
      <c r="P17" s="30">
        <v>138.6</v>
      </c>
      <c r="Q17" s="12">
        <f t="shared" si="8"/>
        <v>0</v>
      </c>
      <c r="R17" s="30">
        <v>11.71</v>
      </c>
      <c r="S17" s="12">
        <f t="shared" si="9"/>
        <v>0</v>
      </c>
      <c r="T17" s="58">
        <f t="shared" si="10"/>
        <v>366.59999999960746</v>
      </c>
      <c r="U17" s="47">
        <v>1111.262</v>
      </c>
      <c r="V17" s="12">
        <f t="shared" si="11"/>
        <v>396.00000000018554</v>
      </c>
      <c r="W17" s="31">
        <v>1091.6</v>
      </c>
      <c r="X17" s="12">
        <f t="shared" si="12"/>
        <v>299.99999999972715</v>
      </c>
      <c r="Y17" s="30">
        <v>128.643</v>
      </c>
      <c r="Z17" s="12">
        <f t="shared" si="13"/>
        <v>39.99999999996362</v>
      </c>
      <c r="AA17" s="47">
        <v>2525.843</v>
      </c>
      <c r="AB17" s="12">
        <f t="shared" si="14"/>
        <v>323.9999999996144</v>
      </c>
      <c r="AC17" s="34">
        <v>202.073</v>
      </c>
      <c r="AD17" s="12">
        <f t="shared" si="25"/>
        <v>0</v>
      </c>
      <c r="AE17" s="47">
        <v>1338.945</v>
      </c>
      <c r="AF17" s="12">
        <f t="shared" si="15"/>
        <v>201.00000000002183</v>
      </c>
      <c r="AG17" s="47">
        <v>334.11</v>
      </c>
      <c r="AH17" s="12">
        <f t="shared" si="21"/>
        <v>59.99999999994543</v>
      </c>
      <c r="AI17" s="30">
        <v>181.48</v>
      </c>
      <c r="AJ17" s="12">
        <f t="shared" si="22"/>
        <v>59.99999999994543</v>
      </c>
      <c r="AK17" s="30">
        <v>67.43</v>
      </c>
      <c r="AL17" s="12">
        <f t="shared" si="23"/>
        <v>0</v>
      </c>
      <c r="AM17" s="30">
        <v>0.08</v>
      </c>
      <c r="AN17" s="12">
        <f t="shared" si="24"/>
        <v>0</v>
      </c>
      <c r="AO17" s="58">
        <f t="shared" si="16"/>
        <v>1260.9999999995125</v>
      </c>
      <c r="AP17" s="11"/>
      <c r="AQ17" s="12">
        <f t="shared" si="17"/>
        <v>0</v>
      </c>
      <c r="AR17" s="11"/>
      <c r="AS17" s="12">
        <f t="shared" si="18"/>
        <v>0</v>
      </c>
      <c r="AT17" s="11"/>
      <c r="AU17" s="12">
        <f t="shared" si="19"/>
        <v>0</v>
      </c>
      <c r="AV17" s="11"/>
      <c r="AW17" s="12">
        <f t="shared" si="20"/>
        <v>0</v>
      </c>
      <c r="AX17" s="12"/>
      <c r="AY17" s="10">
        <f t="shared" si="0"/>
        <v>1747.5999999990108</v>
      </c>
    </row>
    <row r="18" spans="1:51" ht="14.25" thickBot="1" thickTop="1">
      <c r="A18" s="5" t="s">
        <v>15</v>
      </c>
      <c r="B18" s="47">
        <v>588.98</v>
      </c>
      <c r="C18" s="12">
        <f t="shared" si="1"/>
        <v>54.00000000008731</v>
      </c>
      <c r="D18" s="47">
        <v>488.475</v>
      </c>
      <c r="E18" s="12">
        <f t="shared" si="2"/>
        <v>12.000000000057298</v>
      </c>
      <c r="F18" s="47">
        <v>365.859</v>
      </c>
      <c r="G18" s="12">
        <f t="shared" si="3"/>
        <v>44.99999999995907</v>
      </c>
      <c r="H18" s="30">
        <v>981.01</v>
      </c>
      <c r="I18" s="12">
        <f t="shared" si="4"/>
        <v>0</v>
      </c>
      <c r="J18" s="30">
        <v>563.183</v>
      </c>
      <c r="K18" s="12">
        <f t="shared" si="5"/>
        <v>179.9999999998363</v>
      </c>
      <c r="L18" s="30">
        <v>231.21</v>
      </c>
      <c r="M18" s="12">
        <f t="shared" si="6"/>
        <v>0</v>
      </c>
      <c r="N18" s="30">
        <v>453.01</v>
      </c>
      <c r="O18" s="12">
        <f t="shared" si="7"/>
        <v>0</v>
      </c>
      <c r="P18" s="30">
        <v>138.6</v>
      </c>
      <c r="Q18" s="12">
        <f t="shared" si="8"/>
        <v>0</v>
      </c>
      <c r="R18" s="30">
        <v>11.72</v>
      </c>
      <c r="S18" s="12">
        <f t="shared" si="9"/>
        <v>59.99999999999872</v>
      </c>
      <c r="T18" s="58">
        <f t="shared" si="10"/>
        <v>290.99999999994</v>
      </c>
      <c r="U18" s="47">
        <v>1111.304</v>
      </c>
      <c r="V18" s="12">
        <f t="shared" si="11"/>
        <v>252.0000000008622</v>
      </c>
      <c r="W18" s="31">
        <v>1091.72</v>
      </c>
      <c r="X18" s="12">
        <f t="shared" si="12"/>
        <v>360.0000000003547</v>
      </c>
      <c r="Y18" s="30">
        <v>128.655</v>
      </c>
      <c r="Z18" s="12">
        <f t="shared" si="13"/>
        <v>48.00000000000182</v>
      </c>
      <c r="AA18" s="47">
        <v>2525.934</v>
      </c>
      <c r="AB18" s="12">
        <f t="shared" si="14"/>
        <v>182.0000000006985</v>
      </c>
      <c r="AC18" s="34">
        <v>202.073</v>
      </c>
      <c r="AD18" s="12">
        <f t="shared" si="25"/>
        <v>0</v>
      </c>
      <c r="AE18" s="47">
        <v>1338.98</v>
      </c>
      <c r="AF18" s="12">
        <f t="shared" si="15"/>
        <v>105.00000000024556</v>
      </c>
      <c r="AG18" s="47">
        <v>334.12</v>
      </c>
      <c r="AH18" s="12">
        <f t="shared" si="21"/>
        <v>59.99999999994543</v>
      </c>
      <c r="AI18" s="30">
        <v>181.48</v>
      </c>
      <c r="AJ18" s="12">
        <f t="shared" si="22"/>
        <v>0</v>
      </c>
      <c r="AK18" s="30">
        <v>67.43</v>
      </c>
      <c r="AL18" s="12">
        <f t="shared" si="23"/>
        <v>0</v>
      </c>
      <c r="AM18" s="30">
        <v>0.08</v>
      </c>
      <c r="AN18" s="12">
        <f t="shared" si="24"/>
        <v>0</v>
      </c>
      <c r="AO18" s="58">
        <f t="shared" si="16"/>
        <v>947.0000000021628</v>
      </c>
      <c r="AP18" s="11"/>
      <c r="AQ18" s="12">
        <f t="shared" si="17"/>
        <v>0</v>
      </c>
      <c r="AR18" s="11"/>
      <c r="AS18" s="12">
        <f t="shared" si="18"/>
        <v>0</v>
      </c>
      <c r="AT18" s="11"/>
      <c r="AU18" s="12">
        <f t="shared" si="19"/>
        <v>0</v>
      </c>
      <c r="AV18" s="11"/>
      <c r="AW18" s="12">
        <f t="shared" si="20"/>
        <v>0</v>
      </c>
      <c r="AX18" s="12"/>
      <c r="AY18" s="10">
        <f t="shared" si="0"/>
        <v>1298.0000000020482</v>
      </c>
    </row>
    <row r="19" spans="1:51" ht="14.25" thickBot="1" thickTop="1">
      <c r="A19" s="5" t="s">
        <v>16</v>
      </c>
      <c r="B19" s="47">
        <v>589.031</v>
      </c>
      <c r="C19" s="12">
        <f t="shared" si="1"/>
        <v>152.99999999979264</v>
      </c>
      <c r="D19" s="47">
        <v>488.489</v>
      </c>
      <c r="E19" s="12">
        <f t="shared" si="2"/>
        <v>27.999999999906322</v>
      </c>
      <c r="F19" s="47">
        <v>365.875</v>
      </c>
      <c r="G19" s="12">
        <f t="shared" si="3"/>
        <v>48.00000000005866</v>
      </c>
      <c r="H19" s="30">
        <v>981.01</v>
      </c>
      <c r="I19" s="12">
        <f t="shared" si="4"/>
        <v>0</v>
      </c>
      <c r="J19" s="30">
        <v>563.207</v>
      </c>
      <c r="K19" s="12">
        <f t="shared" si="5"/>
        <v>144.00000000000546</v>
      </c>
      <c r="L19" s="30">
        <v>231.21</v>
      </c>
      <c r="M19" s="12">
        <f t="shared" si="6"/>
        <v>0</v>
      </c>
      <c r="N19" s="30">
        <v>453.02</v>
      </c>
      <c r="O19" s="12">
        <f t="shared" si="7"/>
        <v>59.99999999994543</v>
      </c>
      <c r="P19" s="30">
        <v>138.61</v>
      </c>
      <c r="Q19" s="12">
        <f t="shared" si="8"/>
        <v>60.00000000011596</v>
      </c>
      <c r="R19" s="30">
        <v>11.72</v>
      </c>
      <c r="S19" s="12">
        <f t="shared" si="9"/>
        <v>0</v>
      </c>
      <c r="T19" s="58">
        <f t="shared" si="10"/>
        <v>432.9999999997085</v>
      </c>
      <c r="U19" s="47">
        <v>1111.379</v>
      </c>
      <c r="V19" s="12">
        <f t="shared" si="11"/>
        <v>449.9999999989086</v>
      </c>
      <c r="W19" s="31">
        <v>1091.78</v>
      </c>
      <c r="X19" s="12">
        <f t="shared" si="12"/>
        <v>179.9999999998363</v>
      </c>
      <c r="Y19" s="30">
        <v>128.673</v>
      </c>
      <c r="Z19" s="12">
        <f t="shared" si="13"/>
        <v>72.00000000000273</v>
      </c>
      <c r="AA19" s="47">
        <v>2526.097</v>
      </c>
      <c r="AB19" s="12">
        <f t="shared" si="14"/>
        <v>326.0000000000218</v>
      </c>
      <c r="AC19" s="86">
        <v>202.073</v>
      </c>
      <c r="AD19" s="12">
        <f t="shared" si="25"/>
        <v>0</v>
      </c>
      <c r="AE19" s="47">
        <v>1339.06</v>
      </c>
      <c r="AF19" s="12">
        <f t="shared" si="15"/>
        <v>239.99999999978172</v>
      </c>
      <c r="AG19" s="47">
        <v>334.13</v>
      </c>
      <c r="AH19" s="12">
        <f t="shared" si="21"/>
        <v>59.99999999994543</v>
      </c>
      <c r="AI19" s="30">
        <v>181.49</v>
      </c>
      <c r="AJ19" s="12">
        <f t="shared" si="22"/>
        <v>60.00000000011596</v>
      </c>
      <c r="AK19" s="30">
        <v>67.43</v>
      </c>
      <c r="AL19" s="12">
        <f t="shared" si="23"/>
        <v>0</v>
      </c>
      <c r="AM19" s="30">
        <v>0.08</v>
      </c>
      <c r="AN19" s="12">
        <f t="shared" si="24"/>
        <v>0</v>
      </c>
      <c r="AO19" s="58">
        <f t="shared" si="16"/>
        <v>1267.9999999985512</v>
      </c>
      <c r="AP19" s="11"/>
      <c r="AQ19" s="12">
        <f t="shared" si="17"/>
        <v>0</v>
      </c>
      <c r="AR19" s="11"/>
      <c r="AS19" s="12">
        <f t="shared" si="18"/>
        <v>0</v>
      </c>
      <c r="AT19" s="11"/>
      <c r="AU19" s="12">
        <f t="shared" si="19"/>
        <v>0</v>
      </c>
      <c r="AV19" s="11"/>
      <c r="AW19" s="12">
        <f t="shared" si="20"/>
        <v>0</v>
      </c>
      <c r="AX19" s="12"/>
      <c r="AY19" s="10">
        <f t="shared" si="0"/>
        <v>1820.999999998321</v>
      </c>
    </row>
    <row r="20" spans="1:51" ht="14.25" thickBot="1" thickTop="1">
      <c r="A20" s="5" t="s">
        <v>17</v>
      </c>
      <c r="B20" s="47">
        <v>589.079</v>
      </c>
      <c r="C20" s="12">
        <f t="shared" si="1"/>
        <v>144.00000000000546</v>
      </c>
      <c r="D20" s="47">
        <v>488.504</v>
      </c>
      <c r="E20" s="12">
        <f t="shared" si="2"/>
        <v>30.000000000086402</v>
      </c>
      <c r="F20" s="47">
        <v>365.896</v>
      </c>
      <c r="G20" s="12">
        <f t="shared" si="3"/>
        <v>63.00000000004502</v>
      </c>
      <c r="H20" s="30">
        <v>981.01</v>
      </c>
      <c r="I20" s="12">
        <f t="shared" si="4"/>
        <v>0</v>
      </c>
      <c r="J20" s="30">
        <v>563.244</v>
      </c>
      <c r="K20" s="12">
        <f t="shared" si="5"/>
        <v>222.00000000020736</v>
      </c>
      <c r="L20" s="30">
        <v>231.21</v>
      </c>
      <c r="M20" s="12">
        <f t="shared" si="6"/>
        <v>0</v>
      </c>
      <c r="N20" s="30">
        <v>453.02</v>
      </c>
      <c r="O20" s="12">
        <f t="shared" si="7"/>
        <v>0</v>
      </c>
      <c r="P20" s="30">
        <v>138.62</v>
      </c>
      <c r="Q20" s="12">
        <f t="shared" si="8"/>
        <v>59.99999999994543</v>
      </c>
      <c r="R20" s="30">
        <v>11.73</v>
      </c>
      <c r="S20" s="12">
        <f t="shared" si="9"/>
        <v>59.99999999999872</v>
      </c>
      <c r="T20" s="58">
        <f t="shared" si="10"/>
        <v>459.00000000034424</v>
      </c>
      <c r="U20" s="47">
        <v>1111.461</v>
      </c>
      <c r="V20" s="12">
        <f t="shared" si="11"/>
        <v>492.0000000006439</v>
      </c>
      <c r="W20" s="31">
        <v>1091.9</v>
      </c>
      <c r="X20" s="12">
        <f t="shared" si="12"/>
        <v>360.0000000003547</v>
      </c>
      <c r="Y20" s="30">
        <v>128.693</v>
      </c>
      <c r="Z20" s="12">
        <f t="shared" si="13"/>
        <v>80.00000000004093</v>
      </c>
      <c r="AA20" s="47">
        <v>2526.273</v>
      </c>
      <c r="AB20" s="12">
        <f t="shared" si="14"/>
        <v>351.99999999986176</v>
      </c>
      <c r="AC20" s="31">
        <v>202.073</v>
      </c>
      <c r="AD20" s="12">
        <f t="shared" si="25"/>
        <v>0</v>
      </c>
      <c r="AE20" s="47">
        <v>1339.145</v>
      </c>
      <c r="AF20" s="12">
        <f t="shared" si="15"/>
        <v>255.00000000010914</v>
      </c>
      <c r="AG20" s="47">
        <v>334.14</v>
      </c>
      <c r="AH20" s="12">
        <f t="shared" si="21"/>
        <v>59.99999999994543</v>
      </c>
      <c r="AI20" s="30">
        <v>181.5</v>
      </c>
      <c r="AJ20" s="12">
        <f t="shared" si="22"/>
        <v>59.99999999994543</v>
      </c>
      <c r="AK20" s="30">
        <v>67.43</v>
      </c>
      <c r="AL20" s="12">
        <f t="shared" si="23"/>
        <v>0</v>
      </c>
      <c r="AM20" s="30">
        <v>0.08</v>
      </c>
      <c r="AN20" s="12">
        <f t="shared" si="24"/>
        <v>0</v>
      </c>
      <c r="AO20" s="58">
        <f t="shared" si="16"/>
        <v>1539.0000000010104</v>
      </c>
      <c r="AP20" s="11"/>
      <c r="AQ20" s="12">
        <f t="shared" si="17"/>
        <v>0</v>
      </c>
      <c r="AR20" s="11"/>
      <c r="AS20" s="12">
        <f t="shared" si="18"/>
        <v>0</v>
      </c>
      <c r="AT20" s="11"/>
      <c r="AU20" s="12">
        <f t="shared" si="19"/>
        <v>0</v>
      </c>
      <c r="AV20" s="11"/>
      <c r="AW20" s="12">
        <f t="shared" si="20"/>
        <v>0</v>
      </c>
      <c r="AX20" s="12"/>
      <c r="AY20" s="10">
        <f t="shared" si="0"/>
        <v>2118.0000000012456</v>
      </c>
    </row>
    <row r="21" spans="1:51" ht="14.25" thickBot="1" thickTop="1">
      <c r="A21" s="5" t="s">
        <v>18</v>
      </c>
      <c r="B21" s="47">
        <v>589.127</v>
      </c>
      <c r="C21" s="12">
        <f t="shared" si="1"/>
        <v>144.00000000000546</v>
      </c>
      <c r="D21" s="47">
        <v>488.518</v>
      </c>
      <c r="E21" s="12">
        <f t="shared" si="2"/>
        <v>27.999999999906322</v>
      </c>
      <c r="F21" s="47">
        <v>365.917</v>
      </c>
      <c r="G21" s="12">
        <f t="shared" si="3"/>
        <v>62.99999999987449</v>
      </c>
      <c r="H21" s="30">
        <v>981.01</v>
      </c>
      <c r="I21" s="12">
        <f t="shared" si="4"/>
        <v>0</v>
      </c>
      <c r="J21" s="30">
        <v>563.28</v>
      </c>
      <c r="K21" s="12">
        <f t="shared" si="5"/>
        <v>215.99999999966712</v>
      </c>
      <c r="L21" s="30">
        <v>231.21</v>
      </c>
      <c r="M21" s="12">
        <f t="shared" si="6"/>
        <v>0</v>
      </c>
      <c r="N21" s="30">
        <v>453.02</v>
      </c>
      <c r="O21" s="12">
        <f t="shared" si="7"/>
        <v>0</v>
      </c>
      <c r="P21" s="30">
        <v>138.62</v>
      </c>
      <c r="Q21" s="12">
        <f t="shared" si="8"/>
        <v>0</v>
      </c>
      <c r="R21" s="30">
        <v>11.74</v>
      </c>
      <c r="S21" s="12">
        <f t="shared" si="9"/>
        <v>59.99999999999872</v>
      </c>
      <c r="T21" s="58">
        <f t="shared" si="10"/>
        <v>450.9999999994534</v>
      </c>
      <c r="U21" s="47">
        <v>1111.544</v>
      </c>
      <c r="V21" s="12">
        <f t="shared" si="11"/>
        <v>498.00000000050204</v>
      </c>
      <c r="W21" s="31">
        <v>1091.97</v>
      </c>
      <c r="X21" s="12">
        <f t="shared" si="12"/>
        <v>209.999999999809</v>
      </c>
      <c r="Y21" s="30">
        <v>128.713</v>
      </c>
      <c r="Z21" s="12">
        <f t="shared" si="13"/>
        <v>79.99999999992724</v>
      </c>
      <c r="AA21" s="47">
        <v>2526.452</v>
      </c>
      <c r="AB21" s="12">
        <f t="shared" si="14"/>
        <v>358.0000000001746</v>
      </c>
      <c r="AC21" s="34">
        <v>202.073</v>
      </c>
      <c r="AD21" s="12">
        <f t="shared" si="25"/>
        <v>0</v>
      </c>
      <c r="AE21" s="47">
        <v>1339.223</v>
      </c>
      <c r="AF21" s="12">
        <f t="shared" si="15"/>
        <v>233.9999999999236</v>
      </c>
      <c r="AG21" s="47">
        <v>334.15</v>
      </c>
      <c r="AH21" s="12">
        <f t="shared" si="21"/>
        <v>59.99999999994543</v>
      </c>
      <c r="AI21" s="30">
        <v>181.52</v>
      </c>
      <c r="AJ21" s="12">
        <f t="shared" si="22"/>
        <v>120.00000000006139</v>
      </c>
      <c r="AK21" s="30">
        <v>67.43</v>
      </c>
      <c r="AL21" s="12">
        <f t="shared" si="23"/>
        <v>0</v>
      </c>
      <c r="AM21" s="30">
        <v>0.08</v>
      </c>
      <c r="AN21" s="12">
        <f t="shared" si="24"/>
        <v>0</v>
      </c>
      <c r="AO21" s="58">
        <f t="shared" si="16"/>
        <v>1380.0000000003365</v>
      </c>
      <c r="AP21" s="11"/>
      <c r="AQ21" s="12">
        <f t="shared" si="17"/>
        <v>0</v>
      </c>
      <c r="AR21" s="11"/>
      <c r="AS21" s="12">
        <f t="shared" si="18"/>
        <v>0</v>
      </c>
      <c r="AT21" s="11"/>
      <c r="AU21" s="12">
        <f t="shared" si="19"/>
        <v>0</v>
      </c>
      <c r="AV21" s="11"/>
      <c r="AW21" s="12">
        <f t="shared" si="20"/>
        <v>0</v>
      </c>
      <c r="AX21" s="12"/>
      <c r="AY21" s="10">
        <f t="shared" si="0"/>
        <v>2010.9999999997967</v>
      </c>
    </row>
    <row r="22" spans="1:51" ht="14.25" thickBot="1" thickTop="1">
      <c r="A22" s="5" t="s">
        <v>19</v>
      </c>
      <c r="B22" s="47">
        <v>589.187</v>
      </c>
      <c r="C22" s="12">
        <f t="shared" si="1"/>
        <v>180.00000000017735</v>
      </c>
      <c r="D22" s="47">
        <v>488.533</v>
      </c>
      <c r="E22" s="12">
        <f t="shared" si="2"/>
        <v>30.000000000086402</v>
      </c>
      <c r="F22" s="47">
        <v>365.943</v>
      </c>
      <c r="G22" s="12">
        <f t="shared" si="3"/>
        <v>78.00000000003138</v>
      </c>
      <c r="H22" s="30">
        <v>981.01</v>
      </c>
      <c r="I22" s="12">
        <f t="shared" si="4"/>
        <v>0</v>
      </c>
      <c r="J22" s="30">
        <v>563.327</v>
      </c>
      <c r="K22" s="12">
        <f t="shared" si="5"/>
        <v>282.0000000001528</v>
      </c>
      <c r="L22" s="30">
        <v>231.21</v>
      </c>
      <c r="M22" s="12">
        <f t="shared" si="6"/>
        <v>0</v>
      </c>
      <c r="N22" s="30">
        <v>453.02</v>
      </c>
      <c r="O22" s="12">
        <f t="shared" si="7"/>
        <v>0</v>
      </c>
      <c r="P22" s="30">
        <v>138.63</v>
      </c>
      <c r="Q22" s="12">
        <f t="shared" si="8"/>
        <v>59.99999999994543</v>
      </c>
      <c r="R22" s="30">
        <v>11.75</v>
      </c>
      <c r="S22" s="12">
        <f t="shared" si="9"/>
        <v>59.99999999999872</v>
      </c>
      <c r="T22" s="58">
        <f t="shared" si="10"/>
        <v>570.0000000004479</v>
      </c>
      <c r="U22" s="47">
        <v>1111.644</v>
      </c>
      <c r="V22" s="12">
        <f t="shared" si="11"/>
        <v>599.9999999994543</v>
      </c>
      <c r="W22" s="31">
        <v>1092.11</v>
      </c>
      <c r="X22" s="12">
        <f t="shared" si="12"/>
        <v>419.999999999618</v>
      </c>
      <c r="Y22" s="30">
        <v>128.736</v>
      </c>
      <c r="Z22" s="12">
        <f t="shared" si="13"/>
        <v>91.99999999998454</v>
      </c>
      <c r="AA22" s="47">
        <v>2526.668</v>
      </c>
      <c r="AB22" s="12">
        <f t="shared" si="14"/>
        <v>431.999999999789</v>
      </c>
      <c r="AC22" s="34">
        <v>202.073</v>
      </c>
      <c r="AD22" s="12">
        <f t="shared" si="25"/>
        <v>0</v>
      </c>
      <c r="AE22" s="47">
        <v>1339.324</v>
      </c>
      <c r="AF22" s="12">
        <f t="shared" si="15"/>
        <v>303.00000000033833</v>
      </c>
      <c r="AG22" s="47">
        <v>334.17</v>
      </c>
      <c r="AH22" s="12">
        <f t="shared" si="21"/>
        <v>120.00000000023192</v>
      </c>
      <c r="AI22" s="30">
        <v>181.53</v>
      </c>
      <c r="AJ22" s="12">
        <f t="shared" si="22"/>
        <v>59.99999999994543</v>
      </c>
      <c r="AK22" s="30">
        <v>67.43</v>
      </c>
      <c r="AL22" s="12">
        <f t="shared" si="23"/>
        <v>0</v>
      </c>
      <c r="AM22" s="30">
        <v>0.08</v>
      </c>
      <c r="AN22" s="12">
        <f t="shared" si="24"/>
        <v>0</v>
      </c>
      <c r="AO22" s="58">
        <f t="shared" si="16"/>
        <v>1846.9999999991842</v>
      </c>
      <c r="AP22" s="11"/>
      <c r="AQ22" s="12">
        <f t="shared" si="17"/>
        <v>0</v>
      </c>
      <c r="AR22" s="11"/>
      <c r="AS22" s="12">
        <f t="shared" si="18"/>
        <v>0</v>
      </c>
      <c r="AT22" s="11"/>
      <c r="AU22" s="12">
        <f t="shared" si="19"/>
        <v>0</v>
      </c>
      <c r="AV22" s="11"/>
      <c r="AW22" s="12">
        <f t="shared" si="20"/>
        <v>0</v>
      </c>
      <c r="AX22" s="12"/>
      <c r="AY22" s="10">
        <f t="shared" si="0"/>
        <v>2596.9999999998095</v>
      </c>
    </row>
    <row r="23" spans="1:51" ht="14.25" thickBot="1" thickTop="1">
      <c r="A23" s="5" t="s">
        <v>20</v>
      </c>
      <c r="B23" s="47">
        <v>589.219</v>
      </c>
      <c r="C23" s="12">
        <f t="shared" si="1"/>
        <v>96.00000000011732</v>
      </c>
      <c r="D23" s="47">
        <v>488.54</v>
      </c>
      <c r="E23" s="12">
        <f t="shared" si="2"/>
        <v>14.000000000010004</v>
      </c>
      <c r="F23" s="47">
        <v>365.957</v>
      </c>
      <c r="G23" s="12">
        <f t="shared" si="3"/>
        <v>42.00000000003001</v>
      </c>
      <c r="H23" s="30">
        <v>981.01</v>
      </c>
      <c r="I23" s="12">
        <f t="shared" si="4"/>
        <v>0</v>
      </c>
      <c r="J23" s="30">
        <v>563.351</v>
      </c>
      <c r="K23" s="12">
        <f t="shared" si="5"/>
        <v>144.00000000000546</v>
      </c>
      <c r="L23" s="30">
        <v>231.21</v>
      </c>
      <c r="M23" s="12">
        <f t="shared" si="6"/>
        <v>0</v>
      </c>
      <c r="N23" s="30">
        <v>453.03</v>
      </c>
      <c r="O23" s="12">
        <f t="shared" si="7"/>
        <v>59.99999999994543</v>
      </c>
      <c r="P23" s="30">
        <v>138.63</v>
      </c>
      <c r="Q23" s="12">
        <f t="shared" si="8"/>
        <v>0</v>
      </c>
      <c r="R23" s="30">
        <v>11.75</v>
      </c>
      <c r="S23" s="12">
        <f t="shared" si="9"/>
        <v>0</v>
      </c>
      <c r="T23" s="58">
        <f t="shared" si="10"/>
        <v>356.00000000010823</v>
      </c>
      <c r="U23" s="47">
        <v>1111.699</v>
      </c>
      <c r="V23" s="12">
        <f t="shared" si="11"/>
        <v>330.000000000382</v>
      </c>
      <c r="W23" s="31">
        <v>1092.11</v>
      </c>
      <c r="X23" s="12">
        <f t="shared" si="12"/>
        <v>0</v>
      </c>
      <c r="Y23" s="30">
        <v>128.75</v>
      </c>
      <c r="Z23" s="12">
        <f t="shared" si="13"/>
        <v>56.00000000004002</v>
      </c>
      <c r="AA23" s="47">
        <v>2526.789</v>
      </c>
      <c r="AB23" s="12">
        <f t="shared" si="14"/>
        <v>242.00000000018917</v>
      </c>
      <c r="AC23" s="34">
        <v>202.073</v>
      </c>
      <c r="AD23" s="12">
        <f t="shared" si="25"/>
        <v>0</v>
      </c>
      <c r="AE23" s="47">
        <v>1339.377</v>
      </c>
      <c r="AF23" s="12">
        <f t="shared" si="15"/>
        <v>158.99999999965075</v>
      </c>
      <c r="AG23" s="47">
        <v>334.17</v>
      </c>
      <c r="AH23" s="12">
        <f t="shared" si="21"/>
        <v>0</v>
      </c>
      <c r="AI23" s="30">
        <v>181.54</v>
      </c>
      <c r="AJ23" s="12">
        <f t="shared" si="22"/>
        <v>59.99999999994543</v>
      </c>
      <c r="AK23" s="30">
        <v>67.43</v>
      </c>
      <c r="AL23" s="12">
        <f t="shared" si="23"/>
        <v>0</v>
      </c>
      <c r="AM23" s="30">
        <v>0.08</v>
      </c>
      <c r="AN23" s="12">
        <f t="shared" si="24"/>
        <v>0</v>
      </c>
      <c r="AO23" s="58">
        <f t="shared" si="16"/>
        <v>787.0000000002619</v>
      </c>
      <c r="AP23" s="11"/>
      <c r="AQ23" s="12">
        <f t="shared" si="17"/>
        <v>0</v>
      </c>
      <c r="AR23" s="11"/>
      <c r="AS23" s="12">
        <f t="shared" si="18"/>
        <v>0</v>
      </c>
      <c r="AT23" s="11"/>
      <c r="AU23" s="12">
        <f t="shared" si="19"/>
        <v>0</v>
      </c>
      <c r="AV23" s="11"/>
      <c r="AW23" s="12">
        <f t="shared" si="20"/>
        <v>0</v>
      </c>
      <c r="AX23" s="12"/>
      <c r="AY23" s="10">
        <f t="shared" si="0"/>
        <v>1203.0000000003156</v>
      </c>
    </row>
    <row r="24" spans="1:51" ht="14.25" thickBot="1" thickTop="1">
      <c r="A24" s="5" t="s">
        <v>21</v>
      </c>
      <c r="B24" s="47">
        <v>589.263</v>
      </c>
      <c r="C24" s="12">
        <f t="shared" si="1"/>
        <v>131.99999999994816</v>
      </c>
      <c r="D24" s="47">
        <v>488.551</v>
      </c>
      <c r="E24" s="12">
        <f t="shared" si="2"/>
        <v>21.999999999934516</v>
      </c>
      <c r="F24" s="47">
        <v>365.977</v>
      </c>
      <c r="G24" s="12">
        <f t="shared" si="3"/>
        <v>59.99999999994543</v>
      </c>
      <c r="H24" s="30">
        <v>981.01</v>
      </c>
      <c r="I24" s="12">
        <f t="shared" si="4"/>
        <v>0</v>
      </c>
      <c r="J24" s="30">
        <v>563.386</v>
      </c>
      <c r="K24" s="12">
        <f t="shared" si="5"/>
        <v>209.999999999809</v>
      </c>
      <c r="L24" s="30">
        <v>231.21</v>
      </c>
      <c r="M24" s="12">
        <f t="shared" si="6"/>
        <v>0</v>
      </c>
      <c r="N24" s="30">
        <v>453.03</v>
      </c>
      <c r="O24" s="12">
        <f t="shared" si="7"/>
        <v>0</v>
      </c>
      <c r="P24" s="30">
        <v>138.64</v>
      </c>
      <c r="Q24" s="12">
        <f t="shared" si="8"/>
        <v>59.99999999994543</v>
      </c>
      <c r="R24" s="30">
        <v>11.76</v>
      </c>
      <c r="S24" s="12">
        <f t="shared" si="9"/>
        <v>59.99999999999872</v>
      </c>
      <c r="T24" s="58">
        <f t="shared" si="10"/>
        <v>423.9999999996371</v>
      </c>
      <c r="U24" s="47">
        <v>1111.773</v>
      </c>
      <c r="V24" s="12">
        <f t="shared" si="11"/>
        <v>443.9999999990505</v>
      </c>
      <c r="W24" s="31">
        <v>1092.28</v>
      </c>
      <c r="X24" s="12">
        <f t="shared" si="12"/>
        <v>510.0000000002183</v>
      </c>
      <c r="Y24" s="30">
        <v>128.768</v>
      </c>
      <c r="Z24" s="12">
        <f t="shared" si="13"/>
        <v>72.00000000000273</v>
      </c>
      <c r="AA24" s="47">
        <v>2526.952</v>
      </c>
      <c r="AB24" s="12">
        <f t="shared" si="14"/>
        <v>326.0000000000218</v>
      </c>
      <c r="AC24" s="34">
        <v>202.073</v>
      </c>
      <c r="AD24" s="12">
        <f t="shared" si="25"/>
        <v>0</v>
      </c>
      <c r="AE24" s="47">
        <v>1339.451</v>
      </c>
      <c r="AF24" s="12">
        <f t="shared" si="15"/>
        <v>222.00000000020736</v>
      </c>
      <c r="AG24" s="47">
        <v>334.18</v>
      </c>
      <c r="AH24" s="12">
        <f t="shared" si="21"/>
        <v>59.99999999994543</v>
      </c>
      <c r="AI24" s="30">
        <v>181.55</v>
      </c>
      <c r="AJ24" s="12">
        <f t="shared" si="22"/>
        <v>60.00000000011596</v>
      </c>
      <c r="AK24" s="30">
        <v>67.43</v>
      </c>
      <c r="AL24" s="12">
        <f t="shared" si="23"/>
        <v>0</v>
      </c>
      <c r="AM24" s="30">
        <v>0.08</v>
      </c>
      <c r="AN24" s="12">
        <f t="shared" si="24"/>
        <v>0</v>
      </c>
      <c r="AO24" s="58">
        <f t="shared" si="16"/>
        <v>1573.9999999995007</v>
      </c>
      <c r="AP24" s="11"/>
      <c r="AQ24" s="12">
        <f t="shared" si="17"/>
        <v>0</v>
      </c>
      <c r="AR24" s="11"/>
      <c r="AS24" s="12">
        <f t="shared" si="18"/>
        <v>0</v>
      </c>
      <c r="AT24" s="11"/>
      <c r="AU24" s="12">
        <f t="shared" si="19"/>
        <v>0</v>
      </c>
      <c r="AV24" s="11"/>
      <c r="AW24" s="12">
        <f t="shared" si="20"/>
        <v>0</v>
      </c>
      <c r="AX24" s="12"/>
      <c r="AY24" s="10">
        <f t="shared" si="0"/>
        <v>2117.999999999199</v>
      </c>
    </row>
    <row r="25" spans="1:51" ht="14.25" thickBot="1" thickTop="1">
      <c r="A25" s="5" t="s">
        <v>22</v>
      </c>
      <c r="B25" s="47">
        <v>589.321</v>
      </c>
      <c r="C25" s="12">
        <f t="shared" si="1"/>
        <v>173.99999999997817</v>
      </c>
      <c r="D25" s="47">
        <v>488.565</v>
      </c>
      <c r="E25" s="12">
        <f t="shared" si="2"/>
        <v>28.00000000002001</v>
      </c>
      <c r="F25" s="47">
        <v>366.002</v>
      </c>
      <c r="G25" s="12">
        <f t="shared" si="3"/>
        <v>75.00000000010232</v>
      </c>
      <c r="H25" s="30">
        <v>981.01</v>
      </c>
      <c r="I25" s="12">
        <f t="shared" si="4"/>
        <v>0</v>
      </c>
      <c r="J25" s="30">
        <v>563.432</v>
      </c>
      <c r="K25" s="12">
        <f t="shared" si="5"/>
        <v>276.0000000002947</v>
      </c>
      <c r="L25" s="30">
        <v>231.21</v>
      </c>
      <c r="M25" s="12">
        <f t="shared" si="6"/>
        <v>0</v>
      </c>
      <c r="N25" s="30">
        <v>453.03</v>
      </c>
      <c r="O25" s="12">
        <f t="shared" si="7"/>
        <v>0</v>
      </c>
      <c r="P25" s="30">
        <v>138.64</v>
      </c>
      <c r="Q25" s="12">
        <f t="shared" si="8"/>
        <v>0</v>
      </c>
      <c r="R25" s="30">
        <v>11.77</v>
      </c>
      <c r="S25" s="12">
        <f t="shared" si="9"/>
        <v>59.99999999999872</v>
      </c>
      <c r="T25" s="58">
        <f t="shared" si="10"/>
        <v>553.0000000003952</v>
      </c>
      <c r="U25" s="47">
        <v>1111.87</v>
      </c>
      <c r="V25" s="12">
        <f t="shared" si="11"/>
        <v>581.99999999988</v>
      </c>
      <c r="W25" s="31">
        <v>1092.38</v>
      </c>
      <c r="X25" s="12">
        <f t="shared" si="12"/>
        <v>300.0000000004093</v>
      </c>
      <c r="Y25" s="30">
        <v>128.784</v>
      </c>
      <c r="Z25" s="12">
        <f t="shared" si="13"/>
        <v>63.99999999996453</v>
      </c>
      <c r="AA25" s="47">
        <v>2527.164</v>
      </c>
      <c r="AB25" s="12">
        <f t="shared" si="14"/>
        <v>423.9999999999782</v>
      </c>
      <c r="AC25" s="34">
        <v>202.073</v>
      </c>
      <c r="AD25" s="12">
        <f t="shared" si="25"/>
        <v>0</v>
      </c>
      <c r="AE25" s="47">
        <v>1339.541</v>
      </c>
      <c r="AF25" s="12">
        <f t="shared" si="15"/>
        <v>269.99999999975444</v>
      </c>
      <c r="AG25" s="47">
        <v>334.2</v>
      </c>
      <c r="AH25" s="12">
        <f t="shared" si="21"/>
        <v>119.99999999989086</v>
      </c>
      <c r="AI25" s="30">
        <v>181.56</v>
      </c>
      <c r="AJ25" s="12">
        <f t="shared" si="22"/>
        <v>59.99999999994543</v>
      </c>
      <c r="AK25" s="30">
        <v>67.43</v>
      </c>
      <c r="AL25" s="12">
        <f t="shared" si="23"/>
        <v>0</v>
      </c>
      <c r="AM25" s="30">
        <v>0.08</v>
      </c>
      <c r="AN25" s="12">
        <f t="shared" si="24"/>
        <v>0</v>
      </c>
      <c r="AO25" s="58">
        <f t="shared" si="16"/>
        <v>1639.9999999999864</v>
      </c>
      <c r="AP25" s="11"/>
      <c r="AQ25" s="12">
        <f t="shared" si="17"/>
        <v>0</v>
      </c>
      <c r="AR25" s="11"/>
      <c r="AS25" s="12">
        <f t="shared" si="18"/>
        <v>0</v>
      </c>
      <c r="AT25" s="11"/>
      <c r="AU25" s="12">
        <f t="shared" si="19"/>
        <v>0</v>
      </c>
      <c r="AV25" s="11"/>
      <c r="AW25" s="12">
        <f t="shared" si="20"/>
        <v>0</v>
      </c>
      <c r="AX25" s="12"/>
      <c r="AY25" s="10">
        <f t="shared" si="0"/>
        <v>2373.000000000218</v>
      </c>
    </row>
    <row r="26" spans="1:51" ht="14.25" thickBot="1" thickTop="1">
      <c r="A26" s="5" t="s">
        <v>23</v>
      </c>
      <c r="B26" s="47">
        <v>589.353</v>
      </c>
      <c r="C26" s="12">
        <f t="shared" si="1"/>
        <v>95.99999999977626</v>
      </c>
      <c r="D26" s="47">
        <v>488.572</v>
      </c>
      <c r="E26" s="12">
        <f t="shared" si="2"/>
        <v>14.000000000010004</v>
      </c>
      <c r="F26" s="47">
        <v>366.015</v>
      </c>
      <c r="G26" s="12">
        <f t="shared" si="3"/>
        <v>38.999999999930424</v>
      </c>
      <c r="H26" s="30">
        <v>981.01</v>
      </c>
      <c r="I26" s="12">
        <f t="shared" si="4"/>
        <v>0</v>
      </c>
      <c r="J26" s="30">
        <v>563.454</v>
      </c>
      <c r="K26" s="12">
        <f t="shared" si="5"/>
        <v>131.9999999996071</v>
      </c>
      <c r="L26" s="30">
        <v>231.21</v>
      </c>
      <c r="M26" s="12">
        <f t="shared" si="6"/>
        <v>0</v>
      </c>
      <c r="N26" s="30">
        <v>453.03</v>
      </c>
      <c r="O26" s="12">
        <f t="shared" si="7"/>
        <v>0</v>
      </c>
      <c r="P26" s="30">
        <v>138.65</v>
      </c>
      <c r="Q26" s="12">
        <f t="shared" si="8"/>
        <v>60.00000000011596</v>
      </c>
      <c r="R26" s="30">
        <v>11.77</v>
      </c>
      <c r="S26" s="12">
        <f t="shared" si="9"/>
        <v>0</v>
      </c>
      <c r="T26" s="58">
        <f t="shared" si="10"/>
        <v>280.9999999993238</v>
      </c>
      <c r="U26" s="47">
        <v>1111.92</v>
      </c>
      <c r="V26" s="12">
        <f t="shared" si="11"/>
        <v>300.0000000010914</v>
      </c>
      <c r="W26" s="31">
        <v>1092.41</v>
      </c>
      <c r="X26" s="12">
        <f t="shared" si="12"/>
        <v>89.99999999991815</v>
      </c>
      <c r="Y26" s="30">
        <v>128.796</v>
      </c>
      <c r="Z26" s="12">
        <f t="shared" si="13"/>
        <v>48.00000000000182</v>
      </c>
      <c r="AA26" s="47">
        <v>2527.275</v>
      </c>
      <c r="AB26" s="12">
        <f t="shared" si="14"/>
        <v>221.99999999975262</v>
      </c>
      <c r="AC26" s="34">
        <v>202.073</v>
      </c>
      <c r="AD26" s="12">
        <f t="shared" si="25"/>
        <v>0</v>
      </c>
      <c r="AE26" s="47">
        <v>1339.586</v>
      </c>
      <c r="AF26" s="12">
        <f t="shared" si="15"/>
        <v>135.00000000021828</v>
      </c>
      <c r="AG26" s="47">
        <v>334.2</v>
      </c>
      <c r="AH26" s="12">
        <f t="shared" si="21"/>
        <v>0</v>
      </c>
      <c r="AI26" s="30">
        <v>181.57</v>
      </c>
      <c r="AJ26" s="12">
        <f t="shared" si="22"/>
        <v>59.99999999994543</v>
      </c>
      <c r="AK26" s="30">
        <v>67.43</v>
      </c>
      <c r="AL26" s="12">
        <f t="shared" si="23"/>
        <v>0</v>
      </c>
      <c r="AM26" s="30">
        <v>0.08</v>
      </c>
      <c r="AN26" s="12">
        <f t="shared" si="24"/>
        <v>0</v>
      </c>
      <c r="AO26" s="58">
        <f t="shared" si="16"/>
        <v>795.0000000009823</v>
      </c>
      <c r="AP26" s="11"/>
      <c r="AQ26" s="12">
        <f t="shared" si="17"/>
        <v>0</v>
      </c>
      <c r="AR26" s="11"/>
      <c r="AS26" s="12">
        <f t="shared" si="18"/>
        <v>0</v>
      </c>
      <c r="AT26" s="11"/>
      <c r="AU26" s="12">
        <f t="shared" si="19"/>
        <v>0</v>
      </c>
      <c r="AV26" s="11"/>
      <c r="AW26" s="12">
        <f t="shared" si="20"/>
        <v>0</v>
      </c>
      <c r="AX26" s="12"/>
      <c r="AY26" s="10">
        <f t="shared" si="0"/>
        <v>1136.0000000002515</v>
      </c>
    </row>
    <row r="27" spans="1:51" ht="14.25" thickBot="1" thickTop="1">
      <c r="A27" s="5" t="s">
        <v>24</v>
      </c>
      <c r="B27" s="47">
        <v>589.397</v>
      </c>
      <c r="C27" s="12">
        <f t="shared" si="1"/>
        <v>132.00000000028922</v>
      </c>
      <c r="D27" s="47">
        <v>488.586</v>
      </c>
      <c r="E27" s="12">
        <f t="shared" si="2"/>
        <v>28.00000000002001</v>
      </c>
      <c r="F27" s="47">
        <v>366.032</v>
      </c>
      <c r="G27" s="12">
        <f t="shared" si="3"/>
        <v>50.99999999998772</v>
      </c>
      <c r="H27" s="30">
        <v>981.01</v>
      </c>
      <c r="I27" s="12">
        <f t="shared" si="4"/>
        <v>0</v>
      </c>
      <c r="J27" s="30">
        <v>563.484</v>
      </c>
      <c r="K27" s="12">
        <f t="shared" si="5"/>
        <v>180.0000000005184</v>
      </c>
      <c r="L27" s="30">
        <v>231.21</v>
      </c>
      <c r="M27" s="12">
        <f t="shared" si="6"/>
        <v>0</v>
      </c>
      <c r="N27" s="30">
        <v>453.04</v>
      </c>
      <c r="O27" s="12">
        <f t="shared" si="7"/>
        <v>60.00000000028649</v>
      </c>
      <c r="P27" s="30">
        <v>138.65</v>
      </c>
      <c r="Q27" s="12">
        <f t="shared" si="8"/>
        <v>0</v>
      </c>
      <c r="R27" s="30">
        <v>11.78</v>
      </c>
      <c r="S27" s="12">
        <f t="shared" si="9"/>
        <v>59.99999999999872</v>
      </c>
      <c r="T27" s="58">
        <f t="shared" si="10"/>
        <v>451.00000000110185</v>
      </c>
      <c r="U27" s="47">
        <v>1111.994</v>
      </c>
      <c r="V27" s="12">
        <f t="shared" si="11"/>
        <v>443.9999999990505</v>
      </c>
      <c r="W27" s="31">
        <v>1092.44</v>
      </c>
      <c r="X27" s="12">
        <f t="shared" si="12"/>
        <v>89.99999999991815</v>
      </c>
      <c r="Y27" s="30">
        <v>128.811</v>
      </c>
      <c r="Z27" s="12">
        <f t="shared" si="13"/>
        <v>60.00000000005912</v>
      </c>
      <c r="AA27" s="47">
        <v>2527.442</v>
      </c>
      <c r="AB27" s="12">
        <f t="shared" si="14"/>
        <v>333.99999999983265</v>
      </c>
      <c r="AC27" s="34">
        <v>202.073</v>
      </c>
      <c r="AD27" s="12">
        <f t="shared" si="25"/>
        <v>0</v>
      </c>
      <c r="AE27" s="47">
        <v>1339.654</v>
      </c>
      <c r="AF27" s="12">
        <f t="shared" si="15"/>
        <v>203.9999999999509</v>
      </c>
      <c r="AG27" s="47">
        <v>334.21</v>
      </c>
      <c r="AH27" s="12">
        <f t="shared" si="21"/>
        <v>59.99999999994543</v>
      </c>
      <c r="AI27" s="30">
        <v>181.58</v>
      </c>
      <c r="AJ27" s="12">
        <f t="shared" si="22"/>
        <v>60.00000000011596</v>
      </c>
      <c r="AK27" s="30">
        <v>67.43</v>
      </c>
      <c r="AL27" s="12">
        <f t="shared" si="23"/>
        <v>0</v>
      </c>
      <c r="AM27" s="30">
        <v>0.08</v>
      </c>
      <c r="AN27" s="12">
        <f t="shared" si="24"/>
        <v>0</v>
      </c>
      <c r="AO27" s="58">
        <f t="shared" si="16"/>
        <v>1131.9999999988113</v>
      </c>
      <c r="AP27" s="11"/>
      <c r="AQ27" s="12">
        <f t="shared" si="17"/>
        <v>0</v>
      </c>
      <c r="AR27" s="11"/>
      <c r="AS27" s="12">
        <f t="shared" si="18"/>
        <v>0</v>
      </c>
      <c r="AT27" s="11"/>
      <c r="AU27" s="12">
        <f t="shared" si="19"/>
        <v>0</v>
      </c>
      <c r="AV27" s="11"/>
      <c r="AW27" s="12">
        <f t="shared" si="20"/>
        <v>0</v>
      </c>
      <c r="AX27" s="12"/>
      <c r="AY27" s="10">
        <f t="shared" si="0"/>
        <v>1702.9999999999745</v>
      </c>
    </row>
    <row r="28" spans="1:51" ht="14.25" thickBot="1" thickTop="1">
      <c r="A28" s="5" t="s">
        <v>25</v>
      </c>
      <c r="B28" s="47">
        <v>589.467</v>
      </c>
      <c r="C28" s="12">
        <f t="shared" si="1"/>
        <v>209.999999999809</v>
      </c>
      <c r="D28" s="47">
        <v>488.612</v>
      </c>
      <c r="E28" s="12">
        <f t="shared" si="2"/>
        <v>52.00000000002092</v>
      </c>
      <c r="F28" s="47">
        <v>366.061</v>
      </c>
      <c r="G28" s="12">
        <f t="shared" si="3"/>
        <v>86.99999999998909</v>
      </c>
      <c r="H28" s="30">
        <v>981.01</v>
      </c>
      <c r="I28" s="12">
        <f t="shared" si="4"/>
        <v>0</v>
      </c>
      <c r="J28" s="30">
        <v>563.531</v>
      </c>
      <c r="K28" s="12">
        <f t="shared" si="5"/>
        <v>281.9999999994707</v>
      </c>
      <c r="L28" s="30">
        <v>231.21</v>
      </c>
      <c r="M28" s="12">
        <f t="shared" si="6"/>
        <v>0</v>
      </c>
      <c r="N28" s="30">
        <v>453.04</v>
      </c>
      <c r="O28" s="12">
        <f t="shared" si="7"/>
        <v>0</v>
      </c>
      <c r="P28" s="30">
        <v>138.66</v>
      </c>
      <c r="Q28" s="12">
        <f t="shared" si="8"/>
        <v>59.99999999994543</v>
      </c>
      <c r="R28" s="30">
        <v>11.78</v>
      </c>
      <c r="S28" s="12">
        <f t="shared" si="9"/>
        <v>0</v>
      </c>
      <c r="T28" s="58">
        <f t="shared" si="10"/>
        <v>630.9999999992897</v>
      </c>
      <c r="U28" s="47">
        <v>1112.095</v>
      </c>
      <c r="V28" s="12">
        <f t="shared" si="11"/>
        <v>606.0000000006767</v>
      </c>
      <c r="W28" s="31">
        <v>1092.49</v>
      </c>
      <c r="X28" s="12">
        <f t="shared" si="12"/>
        <v>149.99999999986358</v>
      </c>
      <c r="Y28" s="30">
        <v>128.835</v>
      </c>
      <c r="Z28" s="12">
        <f t="shared" si="13"/>
        <v>96.00000000000364</v>
      </c>
      <c r="AA28" s="47">
        <v>2527.683</v>
      </c>
      <c r="AB28" s="12">
        <f t="shared" si="14"/>
        <v>481.9999999999709</v>
      </c>
      <c r="AC28" s="34">
        <v>202.073</v>
      </c>
      <c r="AD28" s="12">
        <f t="shared" si="25"/>
        <v>0</v>
      </c>
      <c r="AE28" s="47">
        <v>1339.749</v>
      </c>
      <c r="AF28" s="12">
        <f t="shared" si="15"/>
        <v>285.00000000008185</v>
      </c>
      <c r="AG28" s="47">
        <v>334.23</v>
      </c>
      <c r="AH28" s="12">
        <f t="shared" si="21"/>
        <v>120.00000000023192</v>
      </c>
      <c r="AI28" s="30">
        <v>181.59</v>
      </c>
      <c r="AJ28" s="12">
        <f t="shared" si="22"/>
        <v>59.99999999994543</v>
      </c>
      <c r="AK28" s="30">
        <v>67.43</v>
      </c>
      <c r="AL28" s="12">
        <f t="shared" si="23"/>
        <v>0</v>
      </c>
      <c r="AM28" s="30">
        <v>0.08</v>
      </c>
      <c r="AN28" s="12">
        <f t="shared" si="24"/>
        <v>0</v>
      </c>
      <c r="AO28" s="58">
        <f t="shared" si="16"/>
        <v>1619.0000000005966</v>
      </c>
      <c r="AP28" s="11"/>
      <c r="AQ28" s="12">
        <f t="shared" si="17"/>
        <v>0</v>
      </c>
      <c r="AR28" s="11"/>
      <c r="AS28" s="12">
        <f t="shared" si="18"/>
        <v>0</v>
      </c>
      <c r="AT28" s="11"/>
      <c r="AU28" s="12">
        <f t="shared" si="19"/>
        <v>0</v>
      </c>
      <c r="AV28" s="11"/>
      <c r="AW28" s="12">
        <f t="shared" si="20"/>
        <v>0</v>
      </c>
      <c r="AX28" s="12"/>
      <c r="AY28" s="10">
        <f t="shared" si="0"/>
        <v>2430.0000000000637</v>
      </c>
    </row>
    <row r="29" spans="1:51" ht="14.25" thickBot="1" thickTop="1">
      <c r="A29" s="5" t="s">
        <v>26</v>
      </c>
      <c r="B29" s="47">
        <v>589.519</v>
      </c>
      <c r="C29" s="12">
        <f t="shared" si="1"/>
        <v>156.00000000006276</v>
      </c>
      <c r="D29" s="47">
        <v>488.632</v>
      </c>
      <c r="E29" s="12">
        <f t="shared" si="2"/>
        <v>39.99999999996362</v>
      </c>
      <c r="F29" s="47">
        <v>366.082</v>
      </c>
      <c r="G29" s="12">
        <f t="shared" si="3"/>
        <v>63.00000000004502</v>
      </c>
      <c r="H29" s="30">
        <v>981.01</v>
      </c>
      <c r="I29" s="12">
        <f t="shared" si="4"/>
        <v>0</v>
      </c>
      <c r="J29" s="30">
        <v>563.569</v>
      </c>
      <c r="K29" s="12">
        <f t="shared" si="5"/>
        <v>228.00000000006548</v>
      </c>
      <c r="L29" s="30">
        <v>231.21</v>
      </c>
      <c r="M29" s="12">
        <f t="shared" si="6"/>
        <v>0</v>
      </c>
      <c r="N29" s="30">
        <v>453.04</v>
      </c>
      <c r="O29" s="12">
        <f t="shared" si="7"/>
        <v>0</v>
      </c>
      <c r="P29" s="30">
        <v>138.67</v>
      </c>
      <c r="Q29" s="12">
        <f t="shared" si="8"/>
        <v>59.99999999994543</v>
      </c>
      <c r="R29" s="30">
        <v>11.79</v>
      </c>
      <c r="S29" s="12">
        <f t="shared" si="9"/>
        <v>59.99999999999872</v>
      </c>
      <c r="T29" s="58">
        <f t="shared" si="10"/>
        <v>487.0000000001369</v>
      </c>
      <c r="U29" s="47">
        <v>1112.168</v>
      </c>
      <c r="V29" s="12">
        <f t="shared" si="11"/>
        <v>437.99999999919237</v>
      </c>
      <c r="W29" s="31">
        <v>1092.53</v>
      </c>
      <c r="X29" s="12">
        <f t="shared" si="12"/>
        <v>119.99999999989086</v>
      </c>
      <c r="Y29" s="30">
        <v>128.85</v>
      </c>
      <c r="Z29" s="12">
        <f t="shared" si="13"/>
        <v>59.99999999994543</v>
      </c>
      <c r="AA29" s="47">
        <v>2527.867</v>
      </c>
      <c r="AB29" s="12">
        <f t="shared" si="14"/>
        <v>368.0000000003929</v>
      </c>
      <c r="AC29" s="34">
        <v>202.073</v>
      </c>
      <c r="AD29" s="12">
        <f t="shared" si="25"/>
        <v>0</v>
      </c>
      <c r="AE29" s="47">
        <v>1339.82</v>
      </c>
      <c r="AF29" s="12">
        <f t="shared" si="15"/>
        <v>212.99999999973807</v>
      </c>
      <c r="AG29" s="47">
        <v>334.23</v>
      </c>
      <c r="AH29" s="12">
        <f t="shared" si="21"/>
        <v>0</v>
      </c>
      <c r="AI29" s="30">
        <v>181.6</v>
      </c>
      <c r="AJ29" s="12">
        <f t="shared" si="22"/>
        <v>59.99999999994543</v>
      </c>
      <c r="AK29" s="30">
        <v>67.43</v>
      </c>
      <c r="AL29" s="12">
        <f t="shared" si="23"/>
        <v>0</v>
      </c>
      <c r="AM29" s="30">
        <v>0.08</v>
      </c>
      <c r="AN29" s="12">
        <f t="shared" si="24"/>
        <v>0</v>
      </c>
      <c r="AO29" s="58">
        <f t="shared" si="16"/>
        <v>1198.9999999991596</v>
      </c>
      <c r="AP29" s="11"/>
      <c r="AQ29" s="12">
        <f t="shared" si="17"/>
        <v>0</v>
      </c>
      <c r="AR29" s="11"/>
      <c r="AS29" s="12">
        <f t="shared" si="18"/>
        <v>0</v>
      </c>
      <c r="AT29" s="11"/>
      <c r="AU29" s="12">
        <f t="shared" si="19"/>
        <v>0</v>
      </c>
      <c r="AV29" s="11"/>
      <c r="AW29" s="12">
        <f t="shared" si="20"/>
        <v>0</v>
      </c>
      <c r="AX29" s="12"/>
      <c r="AY29" s="10">
        <f t="shared" si="0"/>
        <v>1745.999999999242</v>
      </c>
    </row>
    <row r="30" spans="1:51" ht="14.25" thickBot="1" thickTop="1">
      <c r="A30" s="5" t="s">
        <v>27</v>
      </c>
      <c r="B30" s="47">
        <v>589.557</v>
      </c>
      <c r="C30" s="12">
        <f t="shared" si="1"/>
        <v>114.00000000003274</v>
      </c>
      <c r="D30" s="47">
        <v>488.66</v>
      </c>
      <c r="E30" s="12">
        <f t="shared" si="2"/>
        <v>56.00000000004002</v>
      </c>
      <c r="F30" s="47">
        <v>366.097</v>
      </c>
      <c r="G30" s="12">
        <f t="shared" si="3"/>
        <v>44.99999999995907</v>
      </c>
      <c r="H30" s="30">
        <v>981.01</v>
      </c>
      <c r="I30" s="12">
        <f t="shared" si="4"/>
        <v>0</v>
      </c>
      <c r="J30" s="30">
        <v>563.589</v>
      </c>
      <c r="K30" s="12">
        <f t="shared" si="5"/>
        <v>120.00000000057298</v>
      </c>
      <c r="L30" s="30">
        <v>231.21</v>
      </c>
      <c r="M30" s="12">
        <f t="shared" si="6"/>
        <v>0</v>
      </c>
      <c r="N30" s="30">
        <v>453.05</v>
      </c>
      <c r="O30" s="12">
        <f t="shared" si="7"/>
        <v>59.99999999994543</v>
      </c>
      <c r="P30" s="30">
        <v>138.67</v>
      </c>
      <c r="Q30" s="12">
        <f t="shared" si="8"/>
        <v>0</v>
      </c>
      <c r="R30" s="30">
        <v>11.79</v>
      </c>
      <c r="S30" s="12">
        <f t="shared" si="9"/>
        <v>0</v>
      </c>
      <c r="T30" s="58">
        <f t="shared" si="10"/>
        <v>395.00000000055024</v>
      </c>
      <c r="U30" s="47">
        <v>1112.222</v>
      </c>
      <c r="V30" s="12">
        <f t="shared" si="11"/>
        <v>324.00000000052387</v>
      </c>
      <c r="W30" s="31">
        <v>1092.56</v>
      </c>
      <c r="X30" s="12">
        <f t="shared" si="12"/>
        <v>89.99999999991815</v>
      </c>
      <c r="Y30" s="30">
        <v>128.853</v>
      </c>
      <c r="Z30" s="12">
        <f t="shared" si="13"/>
        <v>12.000000000057298</v>
      </c>
      <c r="AA30" s="47">
        <v>2528.004</v>
      </c>
      <c r="AB30" s="12">
        <f t="shared" si="14"/>
        <v>273.9999999994325</v>
      </c>
      <c r="AC30" s="34">
        <v>202.073</v>
      </c>
      <c r="AD30" s="12">
        <f t="shared" si="25"/>
        <v>0</v>
      </c>
      <c r="AE30" s="47">
        <v>1339.871</v>
      </c>
      <c r="AF30" s="12">
        <f t="shared" si="15"/>
        <v>153.00000000047476</v>
      </c>
      <c r="AG30" s="47">
        <v>334.24</v>
      </c>
      <c r="AH30" s="12">
        <f t="shared" si="21"/>
        <v>59.99999999994543</v>
      </c>
      <c r="AI30" s="30">
        <v>181.61</v>
      </c>
      <c r="AJ30" s="12">
        <f t="shared" si="22"/>
        <v>60.00000000011596</v>
      </c>
      <c r="AK30" s="30">
        <v>67.43</v>
      </c>
      <c r="AL30" s="12">
        <f t="shared" si="23"/>
        <v>0</v>
      </c>
      <c r="AM30" s="30">
        <v>0.08</v>
      </c>
      <c r="AN30" s="12">
        <f t="shared" si="24"/>
        <v>0</v>
      </c>
      <c r="AO30" s="58">
        <f t="shared" si="16"/>
        <v>853.0000000004065</v>
      </c>
      <c r="AP30" s="11"/>
      <c r="AQ30" s="12">
        <f t="shared" si="17"/>
        <v>0</v>
      </c>
      <c r="AR30" s="11"/>
      <c r="AS30" s="12">
        <f t="shared" si="18"/>
        <v>0</v>
      </c>
      <c r="AT30" s="11"/>
      <c r="AU30" s="12">
        <f t="shared" si="19"/>
        <v>0</v>
      </c>
      <c r="AV30" s="11"/>
      <c r="AW30" s="12">
        <f t="shared" si="20"/>
        <v>0</v>
      </c>
      <c r="AX30" s="12"/>
      <c r="AY30" s="10">
        <f t="shared" si="0"/>
        <v>1368.0000000010182</v>
      </c>
    </row>
    <row r="31" spans="1:51" ht="14.25" thickBot="1" thickTop="1">
      <c r="A31" s="5" t="s">
        <v>28</v>
      </c>
      <c r="B31" s="50">
        <v>589.608</v>
      </c>
      <c r="C31" s="29">
        <f>(B31-B30)*B$5</f>
        <v>152.99999999979264</v>
      </c>
      <c r="D31" s="50">
        <v>488.719</v>
      </c>
      <c r="E31" s="29">
        <f>(D31-D30)*D$5</f>
        <v>117.99999999993815</v>
      </c>
      <c r="F31" s="50">
        <v>366.118</v>
      </c>
      <c r="G31" s="29">
        <f>(F31-F30)*F$5</f>
        <v>63.00000000004502</v>
      </c>
      <c r="H31" s="30">
        <v>981.01</v>
      </c>
      <c r="I31" s="12">
        <f t="shared" si="4"/>
        <v>0</v>
      </c>
      <c r="J31" s="30">
        <v>563.619</v>
      </c>
      <c r="K31" s="12">
        <f t="shared" si="5"/>
        <v>179.9999999998363</v>
      </c>
      <c r="L31" s="30">
        <v>231.21</v>
      </c>
      <c r="M31" s="29">
        <f>(L31-L30)*L$5</f>
        <v>0</v>
      </c>
      <c r="N31" s="30">
        <v>453.05</v>
      </c>
      <c r="O31" s="29">
        <f>(N31-N30)*N$5</f>
        <v>0</v>
      </c>
      <c r="P31" s="30">
        <v>138.68</v>
      </c>
      <c r="Q31" s="29">
        <f>(P31-P30)*P$5</f>
        <v>60.00000000011596</v>
      </c>
      <c r="R31" s="30">
        <v>11.8</v>
      </c>
      <c r="S31" s="29">
        <f>(R31-R30)*R$5</f>
        <v>60.00000000000938</v>
      </c>
      <c r="T31" s="58">
        <f t="shared" si="10"/>
        <v>513.9999999996121</v>
      </c>
      <c r="U31" s="47">
        <v>1112.289</v>
      </c>
      <c r="V31" s="29">
        <f>(U31-U30)*U$5</f>
        <v>402.00000000004366</v>
      </c>
      <c r="W31" s="31">
        <v>1092.6</v>
      </c>
      <c r="X31" s="29">
        <f>(W31-W30)*W$5</f>
        <v>119.99999999989086</v>
      </c>
      <c r="Y31" s="30">
        <v>128.853</v>
      </c>
      <c r="Z31" s="29">
        <f>(Y31-Y30)*Y$5</f>
        <v>0</v>
      </c>
      <c r="AA31" s="50">
        <v>2528.187</v>
      </c>
      <c r="AB31" s="29">
        <f>(AA31-AA30)*AA$5</f>
        <v>365.99999999998545</v>
      </c>
      <c r="AC31" s="37">
        <v>202.073</v>
      </c>
      <c r="AD31" s="29">
        <f>(AC31-AC30)*AC$5</f>
        <v>0</v>
      </c>
      <c r="AE31" s="50">
        <v>1339.94</v>
      </c>
      <c r="AF31" s="29">
        <f>(AE31-AE30)*AE$5</f>
        <v>206.99999999987995</v>
      </c>
      <c r="AG31" s="47">
        <v>334.24</v>
      </c>
      <c r="AH31" s="29">
        <f>(AG31-AG30)*AG$5</f>
        <v>0</v>
      </c>
      <c r="AI31" s="30">
        <v>181.62</v>
      </c>
      <c r="AJ31" s="29">
        <f>(AI31-AI30)*AI$5</f>
        <v>59.99999999994543</v>
      </c>
      <c r="AK31" s="30">
        <v>67.43</v>
      </c>
      <c r="AL31" s="29">
        <f>(AK31-AK30)*AK$5</f>
        <v>0</v>
      </c>
      <c r="AM31" s="30">
        <v>0.08</v>
      </c>
      <c r="AN31" s="29">
        <f>(AM31-AM30)*AM$5</f>
        <v>0</v>
      </c>
      <c r="AO31" s="58">
        <f t="shared" si="16"/>
        <v>1094.9999999998</v>
      </c>
      <c r="AP31" s="28"/>
      <c r="AQ31" s="29">
        <f>(AP31-AP30)*AP$5</f>
        <v>0</v>
      </c>
      <c r="AR31" s="28"/>
      <c r="AS31" s="29">
        <f>(AR31-AR30)*AR$5</f>
        <v>0</v>
      </c>
      <c r="AT31" s="28"/>
      <c r="AU31" s="29">
        <f>(AT31-AT30)*AT$5</f>
        <v>0</v>
      </c>
      <c r="AV31" s="28"/>
      <c r="AW31" s="29">
        <f>(AV31-AV30)*AV$5</f>
        <v>0</v>
      </c>
      <c r="AX31" s="29"/>
      <c r="AY31" s="10">
        <f t="shared" si="0"/>
        <v>1668.9999999993574</v>
      </c>
    </row>
    <row r="32" spans="1:51" ht="14.25" thickBot="1" thickTop="1">
      <c r="A32" s="5" t="s">
        <v>40</v>
      </c>
      <c r="B32" s="52">
        <v>589.651</v>
      </c>
      <c r="C32" s="15">
        <f>(B32-B30)*B$5</f>
        <v>281.99999999981173</v>
      </c>
      <c r="D32" s="52">
        <v>488.765</v>
      </c>
      <c r="E32" s="15">
        <f>(D32-D30)*D$5</f>
        <v>209.9999999999227</v>
      </c>
      <c r="F32" s="52">
        <v>366.136</v>
      </c>
      <c r="G32" s="15">
        <f>(F32-F31)*F$5</f>
        <v>54.00000000008731</v>
      </c>
      <c r="H32" s="30">
        <v>981.01</v>
      </c>
      <c r="I32" s="15">
        <f>(H32-H30)*H$5</f>
        <v>0</v>
      </c>
      <c r="J32" s="30">
        <v>563.644</v>
      </c>
      <c r="K32" s="15">
        <f>(J32-J30)*J$5</f>
        <v>329.99999999969987</v>
      </c>
      <c r="L32" s="30">
        <v>231.21</v>
      </c>
      <c r="M32" s="15">
        <f>(L32-L30)*L$5</f>
        <v>0</v>
      </c>
      <c r="N32" s="30">
        <v>453.05</v>
      </c>
      <c r="O32" s="15">
        <f>(N32-N30)*N$5</f>
        <v>0</v>
      </c>
      <c r="P32" s="30">
        <v>138.68</v>
      </c>
      <c r="Q32" s="15">
        <f>(P32-P30)*P$5</f>
        <v>60.00000000011596</v>
      </c>
      <c r="R32" s="30">
        <v>11.81</v>
      </c>
      <c r="S32" s="15">
        <f>(R32-R30)*R$5</f>
        <v>120.0000000000081</v>
      </c>
      <c r="T32" s="71">
        <f t="shared" si="10"/>
        <v>875.9999999995216</v>
      </c>
      <c r="U32" s="47">
        <v>1112.346</v>
      </c>
      <c r="V32" s="15">
        <f>(U32-U31)*U$5</f>
        <v>342.0000000000982</v>
      </c>
      <c r="W32" s="31">
        <v>1092.63</v>
      </c>
      <c r="X32" s="15">
        <f>(W32-W31)*W$5</f>
        <v>90.00000000060027</v>
      </c>
      <c r="Y32" s="30">
        <v>128.853</v>
      </c>
      <c r="Z32" s="15">
        <f>(Y32-Y31)*Y$5</f>
        <v>0</v>
      </c>
      <c r="AA32" s="52">
        <v>2528.34</v>
      </c>
      <c r="AB32" s="15">
        <f>(AA32-AA31)*AA$5</f>
        <v>306.00000000049477</v>
      </c>
      <c r="AC32" s="39">
        <v>202.073</v>
      </c>
      <c r="AD32" s="15">
        <f>(AC32-AC31)*AC$5</f>
        <v>0</v>
      </c>
      <c r="AE32" s="52">
        <v>1339.999</v>
      </c>
      <c r="AF32" s="15">
        <f>(AE32-AE31)*AE$5</f>
        <v>176.99999999990723</v>
      </c>
      <c r="AG32" s="47">
        <v>334.25</v>
      </c>
      <c r="AH32" s="15">
        <f>(AG32-AG31)*AG$5</f>
        <v>59.99999999994543</v>
      </c>
      <c r="AI32" s="30">
        <v>181.63</v>
      </c>
      <c r="AJ32" s="15">
        <f>(AI32-AI31)*AI$5</f>
        <v>59.99999999994543</v>
      </c>
      <c r="AK32" s="30">
        <v>67.43</v>
      </c>
      <c r="AL32" s="15">
        <f>(AK32-AK31)*AK$5</f>
        <v>0</v>
      </c>
      <c r="AM32" s="30">
        <v>0.08</v>
      </c>
      <c r="AN32" s="15">
        <f>(AM32-AM31)*AM$5</f>
        <v>0</v>
      </c>
      <c r="AO32" s="71">
        <f t="shared" si="16"/>
        <v>915.0000000011005</v>
      </c>
      <c r="AP32" s="14"/>
      <c r="AQ32" s="15">
        <f>(AP32-AP31)*AP$5</f>
        <v>0</v>
      </c>
      <c r="AR32" s="14"/>
      <c r="AS32" s="15">
        <f>(AR32-AR31)*AR$5</f>
        <v>0</v>
      </c>
      <c r="AT32" s="14"/>
      <c r="AU32" s="15">
        <f>(AT32-AT31)*AT$5</f>
        <v>0</v>
      </c>
      <c r="AV32" s="14"/>
      <c r="AW32" s="15">
        <f>(AV32-AV31)*AV$5</f>
        <v>0</v>
      </c>
      <c r="AX32" s="63"/>
      <c r="AY32" s="10">
        <f t="shared" si="0"/>
        <v>1911.000000000513</v>
      </c>
    </row>
    <row r="33" spans="2:51" ht="14.25" thickBot="1" thickTop="1">
      <c r="B33" s="16"/>
      <c r="C33" s="17">
        <f>SUM(C8:C32)</f>
        <v>3257.999999999697</v>
      </c>
      <c r="D33" s="16"/>
      <c r="E33" s="17">
        <f>SUM(E8:E32)</f>
        <v>1235.9999999998763</v>
      </c>
      <c r="F33" s="16"/>
      <c r="G33" s="17">
        <f>SUM(G8:G32)</f>
        <v>1314.000000000135</v>
      </c>
      <c r="H33" s="16"/>
      <c r="I33" s="17">
        <f>SUM(I8:I32)</f>
        <v>0</v>
      </c>
      <c r="J33" s="16"/>
      <c r="K33" s="17">
        <f>SUM(K8:K32)</f>
        <v>4320.000000000164</v>
      </c>
      <c r="L33" s="16"/>
      <c r="M33" s="17">
        <f>SUM(M8:M32)</f>
        <v>0</v>
      </c>
      <c r="N33" s="16"/>
      <c r="O33" s="17">
        <f>SUM(O8:O32)</f>
        <v>360.00000000001364</v>
      </c>
      <c r="P33" s="16"/>
      <c r="Q33" s="17">
        <f>SUM(Q8:Q32)</f>
        <v>780.0000000001432</v>
      </c>
      <c r="R33" s="16"/>
      <c r="S33" s="17">
        <f>SUM(S8:S32)</f>
        <v>1320.0000000000146</v>
      </c>
      <c r="T33" s="17">
        <f>SUM(T8:T32)</f>
        <v>10487.999999999887</v>
      </c>
      <c r="U33" s="16"/>
      <c r="V33" s="17">
        <f>SUM(V8:V32)</f>
        <v>9162.000000000262</v>
      </c>
      <c r="W33" s="41"/>
      <c r="X33" s="17">
        <f>SUM(X8:X32)</f>
        <v>4170.0000000003</v>
      </c>
      <c r="Y33" s="16"/>
      <c r="Z33" s="17">
        <f>SUM(Z8:Z32)</f>
        <v>879.9999999999955</v>
      </c>
      <c r="AA33" s="16"/>
      <c r="AB33" s="17">
        <f>SUM(AB8:AB32)</f>
        <v>7432.0000000006985</v>
      </c>
      <c r="AC33" s="16"/>
      <c r="AD33" s="17">
        <f>SUM(AD8:AD32)</f>
        <v>0</v>
      </c>
      <c r="AE33" s="16"/>
      <c r="AF33" s="17">
        <f>SUM(AF8:AF32)</f>
        <v>4659.000000000333</v>
      </c>
      <c r="AG33" s="16"/>
      <c r="AH33" s="17">
        <f>SUM(AH8:AH32)</f>
        <v>1080.000000000041</v>
      </c>
      <c r="AI33" s="16"/>
      <c r="AJ33" s="17">
        <f>SUM(AJ8:AJ32)</f>
        <v>1199.9999999999318</v>
      </c>
      <c r="AK33" s="16"/>
      <c r="AL33" s="17">
        <f>SUM(AL8:AL32)</f>
        <v>0</v>
      </c>
      <c r="AM33" s="16"/>
      <c r="AN33" s="17">
        <f>SUM(AN8:AN32)</f>
        <v>0</v>
      </c>
      <c r="AO33" s="17">
        <f>SUM(AO8:AO32)</f>
        <v>26303.000000001586</v>
      </c>
      <c r="AP33" s="16"/>
      <c r="AQ33" s="17">
        <f>SUM(AQ8:AQ32)</f>
        <v>0</v>
      </c>
      <c r="AR33" s="16"/>
      <c r="AS33" s="17">
        <f>SUM(AS8:AS32)</f>
        <v>0</v>
      </c>
      <c r="AT33" s="16"/>
      <c r="AU33" s="17">
        <f>SUM(AU8:AU32)</f>
        <v>0</v>
      </c>
      <c r="AV33" s="16"/>
      <c r="AW33" s="18">
        <f>SUM(AW8:AW32)</f>
        <v>0</v>
      </c>
      <c r="AX33" s="59"/>
      <c r="AY33" s="19">
        <f>SUM(C33+E33+G33+I33+K33+V33+X33+Z33+AB33+AD33+AF33+AQ33+AS33+AU33+AW33+M33+O33+AH33++AJ33)</f>
        <v>39071.000000001455</v>
      </c>
    </row>
  </sheetData>
  <sheetProtection formatCells="0" formatColumns="0" formatRows="0"/>
  <mergeCells count="50">
    <mergeCell ref="A1:I1"/>
    <mergeCell ref="A2:I2"/>
    <mergeCell ref="F5:G5"/>
    <mergeCell ref="U6:V6"/>
    <mergeCell ref="N6:O6"/>
    <mergeCell ref="B5:C5"/>
    <mergeCell ref="J6:K6"/>
    <mergeCell ref="U5:V5"/>
    <mergeCell ref="L6:M6"/>
    <mergeCell ref="L5:M5"/>
    <mergeCell ref="AT6:AU6"/>
    <mergeCell ref="AP6:AQ6"/>
    <mergeCell ref="B6:C6"/>
    <mergeCell ref="D5:E5"/>
    <mergeCell ref="D6:E6"/>
    <mergeCell ref="N5:O5"/>
    <mergeCell ref="AA5:AB5"/>
    <mergeCell ref="F6:G6"/>
    <mergeCell ref="T5:T6"/>
    <mergeCell ref="R6:S6"/>
    <mergeCell ref="AG6:AH6"/>
    <mergeCell ref="AC5:AD5"/>
    <mergeCell ref="AV5:AW5"/>
    <mergeCell ref="AV6:AW6"/>
    <mergeCell ref="H5:I5"/>
    <mergeCell ref="H6:I6"/>
    <mergeCell ref="AR5:AS5"/>
    <mergeCell ref="AI5:AJ5"/>
    <mergeCell ref="AI6:AJ6"/>
    <mergeCell ref="J5:K5"/>
    <mergeCell ref="AE5:AF5"/>
    <mergeCell ref="R5:S5"/>
    <mergeCell ref="AT5:AU5"/>
    <mergeCell ref="AP5:AQ5"/>
    <mergeCell ref="AA6:AB6"/>
    <mergeCell ref="W6:X6"/>
    <mergeCell ref="AO5:AO6"/>
    <mergeCell ref="AR6:AS6"/>
    <mergeCell ref="AC6:AD6"/>
    <mergeCell ref="W5:X5"/>
    <mergeCell ref="AM5:AN5"/>
    <mergeCell ref="AM6:AN6"/>
    <mergeCell ref="AK5:AL5"/>
    <mergeCell ref="AK6:AL6"/>
    <mergeCell ref="P5:Q5"/>
    <mergeCell ref="P6:Q6"/>
    <mergeCell ref="AE6:AF6"/>
    <mergeCell ref="Y6:Z6"/>
    <mergeCell ref="Y5:Z5"/>
    <mergeCell ref="AG5:AH5"/>
  </mergeCells>
  <printOptions/>
  <pageMargins left="0.3937007874015748" right="0.3937007874015748" top="0.3937007874015748" bottom="0.5905511811023623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4"/>
  <sheetViews>
    <sheetView showZeros="0" defaultGridColor="0" zoomScalePageLayoutView="0" colorId="48" workbookViewId="0" topLeftCell="A1">
      <pane xSplit="1" ySplit="7" topLeftCell="Q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0" sqref="I10"/>
    </sheetView>
  </sheetViews>
  <sheetFormatPr defaultColWidth="9.00390625" defaultRowHeight="12.75" outlineLevelCol="1"/>
  <cols>
    <col min="1" max="1" width="6.625" style="0" customWidth="1"/>
    <col min="2" max="2" width="11.00390625" style="0" customWidth="1"/>
    <col min="3" max="3" width="8.75390625" style="0" customWidth="1"/>
    <col min="4" max="4" width="9.25390625" style="0" customWidth="1"/>
    <col min="5" max="5" width="7.375" style="0" customWidth="1"/>
    <col min="6" max="6" width="9.25390625" style="0" customWidth="1"/>
    <col min="7" max="7" width="8.375" style="0" customWidth="1"/>
    <col min="8" max="8" width="9.625" style="0" customWidth="1"/>
    <col min="9" max="9" width="6.625" style="0" customWidth="1"/>
    <col min="10" max="10" width="9.375" style="0" customWidth="1"/>
    <col min="11" max="11" width="9.625" style="0" customWidth="1"/>
    <col min="12" max="12" width="9.125" style="0" customWidth="1"/>
    <col min="13" max="13" width="5.25390625" style="0" customWidth="1"/>
    <col min="14" max="14" width="8.125" style="0" customWidth="1"/>
    <col min="15" max="15" width="6.75390625" style="0" customWidth="1"/>
    <col min="16" max="16" width="7.75390625" style="0" customWidth="1"/>
    <col min="17" max="17" width="7.875" style="0" customWidth="1"/>
    <col min="18" max="18" width="7.75390625" style="0" customWidth="1"/>
    <col min="19" max="19" width="7.875" style="0" customWidth="1"/>
    <col min="20" max="20" width="9.75390625" style="0" customWidth="1"/>
    <col min="21" max="21" width="10.00390625" style="0" customWidth="1"/>
    <col min="22" max="22" width="9.125" style="0" customWidth="1"/>
    <col min="23" max="23" width="9.625" style="0" customWidth="1"/>
    <col min="24" max="24" width="7.875" style="0" customWidth="1"/>
    <col min="25" max="25" width="9.00390625" style="0" customWidth="1"/>
    <col min="26" max="26" width="8.125" style="0" customWidth="1"/>
    <col min="27" max="27" width="9.625" style="0" customWidth="1"/>
    <col min="28" max="28" width="9.125" style="0" customWidth="1"/>
    <col min="29" max="29" width="9.75390625" style="0" customWidth="1"/>
    <col min="30" max="30" width="5.375" style="0" customWidth="1"/>
    <col min="31" max="31" width="10.25390625" style="0" customWidth="1"/>
    <col min="32" max="32" width="8.875" style="0" customWidth="1"/>
    <col min="33" max="33" width="9.00390625" style="0" customWidth="1"/>
    <col min="34" max="34" width="8.125" style="0" customWidth="1"/>
    <col min="35" max="36" width="8.00390625" style="0" customWidth="1"/>
    <col min="37" max="37" width="8.375" style="0" customWidth="1"/>
    <col min="38" max="38" width="5.875" style="0" customWidth="1"/>
    <col min="39" max="39" width="8.375" style="0" customWidth="1"/>
    <col min="40" max="40" width="6.00390625" style="0" customWidth="1"/>
    <col min="41" max="41" width="11.625" style="0" customWidth="1"/>
    <col min="42" max="42" width="12.625" style="0" hidden="1" customWidth="1" outlineLevel="1"/>
    <col min="43" max="43" width="13.375" style="0" hidden="1" customWidth="1" outlineLevel="1"/>
    <col min="44" max="44" width="12.625" style="0" hidden="1" customWidth="1" outlineLevel="1"/>
    <col min="45" max="45" width="13.375" style="0" hidden="1" customWidth="1" outlineLevel="1"/>
    <col min="46" max="46" width="12.625" style="0" hidden="1" customWidth="1" outlineLevel="1"/>
    <col min="47" max="47" width="13.375" style="0" hidden="1" customWidth="1" outlineLevel="1"/>
    <col min="48" max="48" width="12.625" style="0" hidden="1" customWidth="1" outlineLevel="1"/>
    <col min="49" max="49" width="13.375" style="0" hidden="1" customWidth="1" outlineLevel="1"/>
    <col min="50" max="50" width="10.25390625" style="0" customWidth="1" collapsed="1"/>
  </cols>
  <sheetData>
    <row r="1" spans="1:57" ht="13.5" customHeight="1">
      <c r="A1" s="95" t="s">
        <v>36</v>
      </c>
      <c r="B1" s="95"/>
      <c r="C1" s="95"/>
      <c r="D1" s="95"/>
      <c r="E1" s="95"/>
      <c r="F1" s="95"/>
      <c r="G1" s="95"/>
      <c r="H1" s="95"/>
      <c r="I1" s="95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6"/>
      <c r="AZ1" s="6"/>
      <c r="BA1" s="6"/>
      <c r="BB1" s="6"/>
      <c r="BC1" s="6"/>
      <c r="BD1" s="6"/>
      <c r="BE1" s="6"/>
    </row>
    <row r="2" spans="1:57" ht="12" customHeight="1">
      <c r="A2" s="26"/>
      <c r="B2" s="23"/>
      <c r="C2" s="26" t="s">
        <v>46</v>
      </c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  <c r="O2" s="25"/>
      <c r="P2" s="25"/>
      <c r="Q2" s="25"/>
      <c r="R2" s="25"/>
      <c r="S2" s="25"/>
      <c r="T2" s="22"/>
      <c r="U2" s="25"/>
      <c r="V2" s="25"/>
      <c r="W2" s="25" t="s">
        <v>41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2"/>
      <c r="AP2" s="25"/>
      <c r="AQ2" s="25"/>
      <c r="AR2" s="25"/>
      <c r="AS2" s="25"/>
      <c r="AT2" s="25"/>
      <c r="AU2" s="25"/>
      <c r="AV2" s="25"/>
      <c r="AW2" s="25"/>
      <c r="AX2" s="25"/>
      <c r="AY2" s="6"/>
      <c r="AZ2" s="6"/>
      <c r="BA2" s="6"/>
      <c r="BB2" s="6"/>
      <c r="BC2" s="6"/>
      <c r="BD2" s="6"/>
      <c r="BE2" s="6"/>
    </row>
    <row r="3" spans="1:57" ht="14.25" customHeight="1">
      <c r="A3" s="24"/>
      <c r="B3" s="24"/>
      <c r="C3" s="24"/>
      <c r="D3" s="24"/>
      <c r="E3" s="24"/>
      <c r="F3" s="24"/>
      <c r="G3" s="24"/>
      <c r="H3" s="24"/>
      <c r="I3" s="24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6"/>
      <c r="AZ3" s="6"/>
      <c r="BA3" s="6"/>
      <c r="BB3" s="6"/>
      <c r="BC3" s="6"/>
      <c r="BD3" s="6"/>
      <c r="BE3" s="6"/>
    </row>
    <row r="4" spans="20:41" ht="12.75" customHeight="1" hidden="1">
      <c r="T4" s="6"/>
      <c r="AO4" s="6"/>
    </row>
    <row r="5" spans="1:55" ht="39.75" customHeight="1">
      <c r="A5" s="2" t="s">
        <v>2</v>
      </c>
      <c r="B5" s="87">
        <v>3000</v>
      </c>
      <c r="C5" s="88"/>
      <c r="D5" s="87">
        <v>2000</v>
      </c>
      <c r="E5" s="88"/>
      <c r="F5" s="87">
        <v>3000</v>
      </c>
      <c r="G5" s="88"/>
      <c r="H5" s="87">
        <v>3000</v>
      </c>
      <c r="I5" s="88"/>
      <c r="J5" s="87">
        <v>6000</v>
      </c>
      <c r="K5" s="88"/>
      <c r="L5" s="96">
        <v>6000</v>
      </c>
      <c r="M5" s="97"/>
      <c r="N5" s="96">
        <v>6000</v>
      </c>
      <c r="O5" s="97"/>
      <c r="P5" s="96">
        <v>6000</v>
      </c>
      <c r="Q5" s="97"/>
      <c r="R5" s="96">
        <v>6000</v>
      </c>
      <c r="S5" s="97"/>
      <c r="T5" s="93" t="s">
        <v>31</v>
      </c>
      <c r="U5" s="87">
        <v>6000</v>
      </c>
      <c r="V5" s="88"/>
      <c r="W5" s="87">
        <v>3000</v>
      </c>
      <c r="X5" s="88"/>
      <c r="Y5" s="87">
        <v>4000</v>
      </c>
      <c r="Z5" s="88"/>
      <c r="AA5" s="87">
        <v>2000</v>
      </c>
      <c r="AB5" s="88"/>
      <c r="AC5" s="87">
        <v>2000</v>
      </c>
      <c r="AD5" s="88"/>
      <c r="AE5" s="87">
        <v>3000</v>
      </c>
      <c r="AF5" s="88"/>
      <c r="AG5" s="96">
        <v>6000</v>
      </c>
      <c r="AH5" s="97"/>
      <c r="AI5" s="96">
        <v>6000</v>
      </c>
      <c r="AJ5" s="97"/>
      <c r="AK5" s="96">
        <v>6000</v>
      </c>
      <c r="AL5" s="97"/>
      <c r="AM5" s="96">
        <v>6000</v>
      </c>
      <c r="AN5" s="97"/>
      <c r="AO5" s="93" t="s">
        <v>31</v>
      </c>
      <c r="AP5" s="87">
        <v>0</v>
      </c>
      <c r="AQ5" s="88"/>
      <c r="AR5" s="87">
        <v>0</v>
      </c>
      <c r="AS5" s="88"/>
      <c r="AT5" s="87">
        <v>0</v>
      </c>
      <c r="AU5" s="88"/>
      <c r="AV5" s="87">
        <v>0</v>
      </c>
      <c r="AW5" s="88"/>
      <c r="AX5" s="6"/>
      <c r="AY5" s="6"/>
      <c r="AZ5" s="6"/>
      <c r="BA5" s="6"/>
      <c r="BB5" s="6"/>
      <c r="BC5" s="6"/>
    </row>
    <row r="6" spans="1:55" ht="31.5" customHeight="1" thickBot="1">
      <c r="A6" s="1" t="s">
        <v>1</v>
      </c>
      <c r="B6" s="89">
        <v>1</v>
      </c>
      <c r="C6" s="90"/>
      <c r="D6" s="89">
        <v>5</v>
      </c>
      <c r="E6" s="90"/>
      <c r="F6" s="89">
        <v>7</v>
      </c>
      <c r="G6" s="90"/>
      <c r="H6" s="89">
        <v>9</v>
      </c>
      <c r="I6" s="90"/>
      <c r="J6" s="89">
        <v>19</v>
      </c>
      <c r="K6" s="90"/>
      <c r="L6" s="98">
        <v>23</v>
      </c>
      <c r="M6" s="99"/>
      <c r="N6" s="98">
        <v>25</v>
      </c>
      <c r="O6" s="99"/>
      <c r="P6" s="98">
        <v>27</v>
      </c>
      <c r="Q6" s="99"/>
      <c r="R6" s="98">
        <v>29</v>
      </c>
      <c r="S6" s="99"/>
      <c r="T6" s="94"/>
      <c r="U6" s="89">
        <v>4</v>
      </c>
      <c r="V6" s="90"/>
      <c r="W6" s="89">
        <v>6</v>
      </c>
      <c r="X6" s="90"/>
      <c r="Y6" s="89">
        <v>8</v>
      </c>
      <c r="Z6" s="90"/>
      <c r="AA6" s="89">
        <v>14</v>
      </c>
      <c r="AB6" s="90"/>
      <c r="AC6" s="89">
        <v>16</v>
      </c>
      <c r="AD6" s="90"/>
      <c r="AE6" s="89">
        <v>18</v>
      </c>
      <c r="AF6" s="90"/>
      <c r="AG6" s="100">
        <v>20</v>
      </c>
      <c r="AH6" s="101"/>
      <c r="AI6" s="100">
        <v>22</v>
      </c>
      <c r="AJ6" s="101"/>
      <c r="AK6" s="100">
        <v>24</v>
      </c>
      <c r="AL6" s="101"/>
      <c r="AM6" s="100">
        <v>26</v>
      </c>
      <c r="AN6" s="101"/>
      <c r="AO6" s="94"/>
      <c r="AP6" s="89" t="s">
        <v>29</v>
      </c>
      <c r="AQ6" s="90"/>
      <c r="AR6" s="89" t="s">
        <v>29</v>
      </c>
      <c r="AS6" s="90"/>
      <c r="AT6" s="89" t="s">
        <v>29</v>
      </c>
      <c r="AU6" s="90"/>
      <c r="AV6" s="89" t="s">
        <v>29</v>
      </c>
      <c r="AW6" s="90"/>
      <c r="AX6" s="7" t="s">
        <v>31</v>
      </c>
      <c r="AY6" s="6"/>
      <c r="AZ6" s="6"/>
      <c r="BA6" s="6"/>
      <c r="BB6" s="6"/>
      <c r="BC6" s="6"/>
    </row>
    <row r="7" spans="1:55" ht="69.7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/>
      <c r="G7" s="4" t="s">
        <v>4</v>
      </c>
      <c r="H7" s="3" t="s">
        <v>3</v>
      </c>
      <c r="I7" s="4" t="s">
        <v>4</v>
      </c>
      <c r="J7" s="3" t="s">
        <v>3</v>
      </c>
      <c r="K7" s="57" t="s">
        <v>4</v>
      </c>
      <c r="L7" s="3" t="s">
        <v>3</v>
      </c>
      <c r="M7" s="57" t="s">
        <v>4</v>
      </c>
      <c r="N7" s="3" t="s">
        <v>3</v>
      </c>
      <c r="O7" s="57" t="s">
        <v>4</v>
      </c>
      <c r="P7" s="3" t="s">
        <v>3</v>
      </c>
      <c r="Q7" s="76" t="s">
        <v>4</v>
      </c>
      <c r="R7" s="3" t="s">
        <v>3</v>
      </c>
      <c r="S7" s="76" t="s">
        <v>4</v>
      </c>
      <c r="T7" s="57" t="s">
        <v>4</v>
      </c>
      <c r="U7" s="3" t="s">
        <v>3</v>
      </c>
      <c r="V7" s="4" t="s">
        <v>4</v>
      </c>
      <c r="W7" s="3" t="s">
        <v>3</v>
      </c>
      <c r="X7" s="4" t="s">
        <v>4</v>
      </c>
      <c r="Y7" s="3" t="s">
        <v>3</v>
      </c>
      <c r="Z7" s="4" t="s">
        <v>4</v>
      </c>
      <c r="AA7" s="3" t="s">
        <v>3</v>
      </c>
      <c r="AB7" s="4" t="s">
        <v>4</v>
      </c>
      <c r="AC7" s="3" t="s">
        <v>3</v>
      </c>
      <c r="AD7" s="4" t="s">
        <v>4</v>
      </c>
      <c r="AE7" s="3" t="s">
        <v>3</v>
      </c>
      <c r="AF7" s="57" t="s">
        <v>4</v>
      </c>
      <c r="AG7" s="3" t="s">
        <v>3</v>
      </c>
      <c r="AH7" s="4" t="s">
        <v>4</v>
      </c>
      <c r="AI7" s="3" t="s">
        <v>3</v>
      </c>
      <c r="AJ7" s="4" t="s">
        <v>4</v>
      </c>
      <c r="AK7" s="3" t="s">
        <v>3</v>
      </c>
      <c r="AL7" s="4" t="s">
        <v>4</v>
      </c>
      <c r="AM7" s="3" t="s">
        <v>3</v>
      </c>
      <c r="AN7" s="4" t="s">
        <v>4</v>
      </c>
      <c r="AO7" s="4" t="s">
        <v>4</v>
      </c>
      <c r="AP7" s="3" t="s">
        <v>3</v>
      </c>
      <c r="AQ7" s="4" t="s">
        <v>4</v>
      </c>
      <c r="AR7" s="3" t="s">
        <v>3</v>
      </c>
      <c r="AS7" s="4" t="s">
        <v>4</v>
      </c>
      <c r="AT7" s="3" t="s">
        <v>3</v>
      </c>
      <c r="AU7" s="4" t="s">
        <v>4</v>
      </c>
      <c r="AV7" s="3" t="s">
        <v>3</v>
      </c>
      <c r="AW7" s="4" t="s">
        <v>4</v>
      </c>
      <c r="AX7" s="20">
        <f>SUM(AX8:AX32)</f>
        <v>100506.00000000373</v>
      </c>
      <c r="AY7" s="6"/>
      <c r="AZ7" s="6"/>
      <c r="BA7" s="6"/>
      <c r="BB7" s="6"/>
      <c r="BC7" s="6"/>
    </row>
    <row r="8" spans="1:50" ht="13.5" thickTop="1">
      <c r="A8" s="5" t="s">
        <v>5</v>
      </c>
      <c r="B8" s="83">
        <v>1724.811</v>
      </c>
      <c r="C8" s="9">
        <v>0</v>
      </c>
      <c r="D8" s="30">
        <v>432.94</v>
      </c>
      <c r="E8" s="9">
        <v>0</v>
      </c>
      <c r="F8" s="30">
        <v>1081.123</v>
      </c>
      <c r="G8" s="9">
        <v>0</v>
      </c>
      <c r="H8" s="30">
        <v>2238.89</v>
      </c>
      <c r="I8" s="12"/>
      <c r="J8" s="30">
        <v>2238.163</v>
      </c>
      <c r="K8" s="58">
        <v>0</v>
      </c>
      <c r="L8" s="30">
        <v>1245.42</v>
      </c>
      <c r="M8" s="70"/>
      <c r="N8" s="30">
        <v>466.27</v>
      </c>
      <c r="O8" s="70"/>
      <c r="P8" s="30">
        <v>386.7</v>
      </c>
      <c r="Q8" s="72"/>
      <c r="R8" s="30">
        <v>29.06</v>
      </c>
      <c r="S8" s="72"/>
      <c r="T8" s="75">
        <f>C8+E8+G8+I8+K8</f>
        <v>0</v>
      </c>
      <c r="U8" s="30">
        <v>3442.174</v>
      </c>
      <c r="V8" s="9">
        <v>0</v>
      </c>
      <c r="W8" s="31">
        <v>2204.97</v>
      </c>
      <c r="X8" s="9">
        <v>0</v>
      </c>
      <c r="Y8" s="30">
        <v>194.087</v>
      </c>
      <c r="Z8" s="9">
        <v>0</v>
      </c>
      <c r="AA8" s="30">
        <v>6787.19</v>
      </c>
      <c r="AB8" s="9">
        <v>0</v>
      </c>
      <c r="AC8" s="30">
        <v>1036.457</v>
      </c>
      <c r="AD8" s="9">
        <v>0</v>
      </c>
      <c r="AE8" s="30">
        <v>3747.497</v>
      </c>
      <c r="AF8" s="58">
        <v>0</v>
      </c>
      <c r="AG8" s="30">
        <v>1729.98</v>
      </c>
      <c r="AH8" s="70"/>
      <c r="AI8" s="30">
        <v>663.13</v>
      </c>
      <c r="AJ8" s="70"/>
      <c r="AK8" s="30">
        <v>212.34</v>
      </c>
      <c r="AL8" s="72"/>
      <c r="AM8" s="30">
        <v>0.14</v>
      </c>
      <c r="AN8" s="72"/>
      <c r="AO8" s="75">
        <f>V8+X8+Z8+AB8+AD8+AF8</f>
        <v>0</v>
      </c>
      <c r="AP8" s="8"/>
      <c r="AQ8" s="9">
        <v>0</v>
      </c>
      <c r="AR8" s="8"/>
      <c r="AS8" s="9">
        <v>0</v>
      </c>
      <c r="AT8" s="8"/>
      <c r="AU8" s="9">
        <v>0</v>
      </c>
      <c r="AV8" s="8"/>
      <c r="AW8" s="9">
        <v>0</v>
      </c>
      <c r="AX8" s="10">
        <f>SUM(C8+E8+G8+I8+K8+V8+X8+Z8+AB8+AD8+AF8+AQ8+AS8+AU8+AW8)</f>
        <v>0</v>
      </c>
    </row>
    <row r="9" spans="1:50" ht="12.75">
      <c r="A9" s="5" t="s">
        <v>6</v>
      </c>
      <c r="B9" s="47">
        <v>1724.901</v>
      </c>
      <c r="C9" s="12">
        <f aca="true" t="shared" si="0" ref="C9:C30">(B9-B8)*B$5</f>
        <v>270.00000000043656</v>
      </c>
      <c r="D9" s="34">
        <v>432.956</v>
      </c>
      <c r="E9" s="12">
        <f aca="true" t="shared" si="1" ref="E9:E30">(D9-D8)*D$5</f>
        <v>32.00000000003911</v>
      </c>
      <c r="F9" s="47">
        <v>1081.166</v>
      </c>
      <c r="G9" s="12">
        <f aca="true" t="shared" si="2" ref="G9:I30">(F9-F8)*F$5</f>
        <v>128.99999999967804</v>
      </c>
      <c r="H9" s="30">
        <v>2238.89</v>
      </c>
      <c r="I9" s="12">
        <f t="shared" si="2"/>
        <v>0</v>
      </c>
      <c r="J9" s="30">
        <v>2238.248</v>
      </c>
      <c r="K9" s="67">
        <f aca="true" t="shared" si="3" ref="K9:O30">(J9-J8)*J$5</f>
        <v>510.0000000002183</v>
      </c>
      <c r="L9" s="30">
        <v>1245.42</v>
      </c>
      <c r="M9" s="70">
        <f t="shared" si="3"/>
        <v>0</v>
      </c>
      <c r="N9" s="30">
        <v>466.28</v>
      </c>
      <c r="O9" s="67">
        <f t="shared" si="3"/>
        <v>59.99999999994543</v>
      </c>
      <c r="P9" s="30">
        <v>386.71</v>
      </c>
      <c r="Q9" s="67">
        <f aca="true" t="shared" si="4" ref="Q9:Q30">(P9-P8)*P$5</f>
        <v>59.99999999994543</v>
      </c>
      <c r="R9" s="30">
        <v>29.08</v>
      </c>
      <c r="S9" s="67">
        <f aca="true" t="shared" si="5" ref="S9:S30">(R9-R8)*R$5</f>
        <v>119.99999999999744</v>
      </c>
      <c r="T9" s="74">
        <f>C9+E9+G9+I9+K9+M9+O9</f>
        <v>1001.0000000003174</v>
      </c>
      <c r="U9" s="47">
        <v>3442.305</v>
      </c>
      <c r="V9" s="12">
        <f aca="true" t="shared" si="6" ref="V9:V30">(U9-U8)*U$5</f>
        <v>785.9999999991487</v>
      </c>
      <c r="W9" s="31">
        <v>2205.01</v>
      </c>
      <c r="X9" s="12">
        <f aca="true" t="shared" si="7" ref="X9:X30">(W9-W8)*W$5</f>
        <v>120.0000000012551</v>
      </c>
      <c r="Y9" s="47">
        <v>194.095</v>
      </c>
      <c r="Z9" s="12">
        <f aca="true" t="shared" si="8" ref="Z9:Z30">(Y9-Y8)*Y$5</f>
        <v>32.00000000003911</v>
      </c>
      <c r="AA9" s="47">
        <v>6787.467</v>
      </c>
      <c r="AB9" s="12">
        <f aca="true" t="shared" si="9" ref="AB9:AB30">(AA9-AA8)*AA$5</f>
        <v>554.0000000000873</v>
      </c>
      <c r="AC9" s="30">
        <v>1036.457</v>
      </c>
      <c r="AD9" s="12">
        <f aca="true" t="shared" si="10" ref="AD9:AD30">(AC9-AC8)*AC$5</f>
        <v>0</v>
      </c>
      <c r="AE9" s="47">
        <v>3747.587</v>
      </c>
      <c r="AF9" s="67">
        <f aca="true" t="shared" si="11" ref="AF9:AL30">(AE9-AE8)*AE$5</f>
        <v>270.00000000043656</v>
      </c>
      <c r="AG9" s="47">
        <v>1730</v>
      </c>
      <c r="AH9" s="67">
        <f t="shared" si="11"/>
        <v>119.99999999989086</v>
      </c>
      <c r="AI9" s="30">
        <v>663.14</v>
      </c>
      <c r="AJ9" s="67">
        <f t="shared" si="11"/>
        <v>59.99999999994543</v>
      </c>
      <c r="AK9" s="30">
        <v>212.34</v>
      </c>
      <c r="AL9" s="67">
        <f t="shared" si="11"/>
        <v>0</v>
      </c>
      <c r="AM9" s="30">
        <v>0.14</v>
      </c>
      <c r="AN9" s="67">
        <f aca="true" t="shared" si="12" ref="AN9:AN30">(AM9-AM8)*AM$5</f>
        <v>0</v>
      </c>
      <c r="AO9" s="73">
        <f>V9+X9+Z9+AB9+AD9+AF9+AH9+AJ9</f>
        <v>1942.000000000803</v>
      </c>
      <c r="AP9" s="11"/>
      <c r="AQ9" s="12">
        <f aca="true" t="shared" si="13" ref="AQ9:AQ30">(AP9-AP8)*AP$5</f>
        <v>0</v>
      </c>
      <c r="AR9" s="11"/>
      <c r="AS9" s="12">
        <f aca="true" t="shared" si="14" ref="AS9:AS30">(AR9-AR8)*AR$5</f>
        <v>0</v>
      </c>
      <c r="AT9" s="11"/>
      <c r="AU9" s="12">
        <f aca="true" t="shared" si="15" ref="AU9:AU30">(AT9-AT8)*AT$5</f>
        <v>0</v>
      </c>
      <c r="AV9" s="11"/>
      <c r="AW9" s="12">
        <f aca="true" t="shared" si="16" ref="AW9:AW30">(AV9-AV8)*AV$5</f>
        <v>0</v>
      </c>
      <c r="AX9" s="13">
        <f>SUM(C9+E9+G9+I9+K9+V9+X9+Z9+AB9+AD9+AF9+AQ9+AS9+AU9+AW9+M9+O9+AH9+AJ9)</f>
        <v>2943.0000000011205</v>
      </c>
    </row>
    <row r="10" spans="1:50" ht="12.75">
      <c r="A10" s="5" t="s">
        <v>7</v>
      </c>
      <c r="B10" s="47">
        <v>1724.979</v>
      </c>
      <c r="C10" s="12">
        <f t="shared" si="0"/>
        <v>233.9999999999236</v>
      </c>
      <c r="D10" s="34">
        <v>432.971</v>
      </c>
      <c r="E10" s="12">
        <f t="shared" si="1"/>
        <v>29.999999999972715</v>
      </c>
      <c r="F10" s="47">
        <v>1081.205</v>
      </c>
      <c r="G10" s="12">
        <f t="shared" si="2"/>
        <v>116.9999999999618</v>
      </c>
      <c r="H10" s="30">
        <v>2238.89</v>
      </c>
      <c r="I10" s="12">
        <f t="shared" si="2"/>
        <v>0</v>
      </c>
      <c r="J10" s="30">
        <v>2238.326</v>
      </c>
      <c r="K10" s="67">
        <f t="shared" si="3"/>
        <v>467.9999999998472</v>
      </c>
      <c r="L10" s="30">
        <v>1245.42</v>
      </c>
      <c r="M10" s="70">
        <f t="shared" si="3"/>
        <v>0</v>
      </c>
      <c r="N10" s="30">
        <v>466.28</v>
      </c>
      <c r="O10" s="67">
        <f t="shared" si="3"/>
        <v>0</v>
      </c>
      <c r="P10" s="30">
        <v>386.72</v>
      </c>
      <c r="Q10" s="67">
        <f t="shared" si="4"/>
        <v>60.00000000028649</v>
      </c>
      <c r="R10" s="30">
        <v>29.09</v>
      </c>
      <c r="S10" s="67">
        <f t="shared" si="5"/>
        <v>60.00000000000938</v>
      </c>
      <c r="T10" s="74">
        <f aca="true" t="shared" si="17" ref="T10:T32">C10+E10+G10+I10+K10+M10+O10</f>
        <v>848.9999999997053</v>
      </c>
      <c r="U10" s="47">
        <v>3442.422</v>
      </c>
      <c r="V10" s="12">
        <f t="shared" si="6"/>
        <v>702.000000001135</v>
      </c>
      <c r="W10" s="31">
        <v>2205.05</v>
      </c>
      <c r="X10" s="12">
        <f t="shared" si="7"/>
        <v>119.99999999989086</v>
      </c>
      <c r="Y10" s="47">
        <v>194.104</v>
      </c>
      <c r="Z10" s="12">
        <f t="shared" si="8"/>
        <v>36.00000000005821</v>
      </c>
      <c r="AA10" s="47">
        <v>6787.716</v>
      </c>
      <c r="AB10" s="12">
        <f t="shared" si="9"/>
        <v>498.00000000141154</v>
      </c>
      <c r="AC10" s="30">
        <v>1036.457</v>
      </c>
      <c r="AD10" s="12">
        <f t="shared" si="10"/>
        <v>0</v>
      </c>
      <c r="AE10" s="47">
        <v>3747.67</v>
      </c>
      <c r="AF10" s="67">
        <f t="shared" si="11"/>
        <v>249.00000000025102</v>
      </c>
      <c r="AG10" s="47">
        <v>1730.02</v>
      </c>
      <c r="AH10" s="67">
        <f t="shared" si="11"/>
        <v>119.99999999989086</v>
      </c>
      <c r="AI10" s="30">
        <v>663.16</v>
      </c>
      <c r="AJ10" s="67">
        <f t="shared" si="11"/>
        <v>119.99999999989086</v>
      </c>
      <c r="AK10" s="30">
        <v>212.34</v>
      </c>
      <c r="AL10" s="67">
        <f t="shared" si="11"/>
        <v>0</v>
      </c>
      <c r="AM10" s="30">
        <v>0.14</v>
      </c>
      <c r="AN10" s="67">
        <f t="shared" si="12"/>
        <v>0</v>
      </c>
      <c r="AO10" s="73">
        <f aca="true" t="shared" si="18" ref="AO10:AO32">V10+X10+Z10+AB10+AD10+AF10+AH10+AJ10</f>
        <v>1845.0000000025284</v>
      </c>
      <c r="AP10" s="11"/>
      <c r="AQ10" s="12">
        <f t="shared" si="13"/>
        <v>0</v>
      </c>
      <c r="AR10" s="11"/>
      <c r="AS10" s="12">
        <f t="shared" si="14"/>
        <v>0</v>
      </c>
      <c r="AT10" s="11"/>
      <c r="AU10" s="12">
        <f t="shared" si="15"/>
        <v>0</v>
      </c>
      <c r="AV10" s="11"/>
      <c r="AW10" s="12">
        <f t="shared" si="16"/>
        <v>0</v>
      </c>
      <c r="AX10" s="13">
        <f aca="true" t="shared" si="19" ref="AX10:AX32">SUM(C10+E10+G10+I10+K10+V10+X10+Z10+AB10+AD10+AF10+AQ10+AS10+AU10+AW10+M10+O10+AH10+AJ10)</f>
        <v>2694.0000000022337</v>
      </c>
    </row>
    <row r="11" spans="1:50" ht="12.75">
      <c r="A11" s="5" t="s">
        <v>8</v>
      </c>
      <c r="B11" s="47">
        <v>1725.05</v>
      </c>
      <c r="C11" s="12">
        <f t="shared" si="0"/>
        <v>212.99999999973807</v>
      </c>
      <c r="D11" s="34">
        <v>432.986</v>
      </c>
      <c r="E11" s="12">
        <f t="shared" si="1"/>
        <v>29.999999999972715</v>
      </c>
      <c r="F11" s="47">
        <v>1081.242</v>
      </c>
      <c r="G11" s="12">
        <f t="shared" si="2"/>
        <v>111.00000000010368</v>
      </c>
      <c r="H11" s="30">
        <v>2238.89</v>
      </c>
      <c r="I11" s="12">
        <f t="shared" si="2"/>
        <v>0</v>
      </c>
      <c r="J11" s="30">
        <v>2238.398</v>
      </c>
      <c r="K11" s="67">
        <f t="shared" si="3"/>
        <v>432.0000000006985</v>
      </c>
      <c r="L11" s="30">
        <v>1245.42</v>
      </c>
      <c r="M11" s="70">
        <f t="shared" si="3"/>
        <v>0</v>
      </c>
      <c r="N11" s="30">
        <v>466.29</v>
      </c>
      <c r="O11" s="67">
        <f t="shared" si="3"/>
        <v>60.00000000028649</v>
      </c>
      <c r="P11" s="30">
        <v>386.73</v>
      </c>
      <c r="Q11" s="67">
        <f t="shared" si="4"/>
        <v>59.99999999994543</v>
      </c>
      <c r="R11" s="30">
        <v>29.1</v>
      </c>
      <c r="S11" s="67">
        <f t="shared" si="5"/>
        <v>60.00000000000938</v>
      </c>
      <c r="T11" s="74">
        <f t="shared" si="17"/>
        <v>846.0000000007994</v>
      </c>
      <c r="U11" s="47">
        <v>3442.532</v>
      </c>
      <c r="V11" s="12">
        <f t="shared" si="6"/>
        <v>660.000000000764</v>
      </c>
      <c r="W11" s="31">
        <v>2205.09</v>
      </c>
      <c r="X11" s="12">
        <f t="shared" si="7"/>
        <v>119.99999999989086</v>
      </c>
      <c r="Y11" s="47">
        <v>194.112</v>
      </c>
      <c r="Z11" s="12">
        <f t="shared" si="8"/>
        <v>31.99999999992542</v>
      </c>
      <c r="AA11" s="47">
        <v>6787.951</v>
      </c>
      <c r="AB11" s="12">
        <f t="shared" si="9"/>
        <v>469.99999999934516</v>
      </c>
      <c r="AC11" s="30">
        <v>1036.457</v>
      </c>
      <c r="AD11" s="12">
        <f t="shared" si="10"/>
        <v>0</v>
      </c>
      <c r="AE11" s="47">
        <v>3747.755</v>
      </c>
      <c r="AF11" s="67">
        <f t="shared" si="11"/>
        <v>255.00000000010914</v>
      </c>
      <c r="AG11" s="47">
        <v>1730.04</v>
      </c>
      <c r="AH11" s="67">
        <f t="shared" si="11"/>
        <v>119.99999999989086</v>
      </c>
      <c r="AI11" s="30">
        <v>663.18</v>
      </c>
      <c r="AJ11" s="67">
        <f t="shared" si="11"/>
        <v>119.99999999989086</v>
      </c>
      <c r="AK11" s="30">
        <v>212.34</v>
      </c>
      <c r="AL11" s="67">
        <f t="shared" si="11"/>
        <v>0</v>
      </c>
      <c r="AM11" s="30">
        <v>0.14</v>
      </c>
      <c r="AN11" s="67">
        <f t="shared" si="12"/>
        <v>0</v>
      </c>
      <c r="AO11" s="73">
        <f t="shared" si="18"/>
        <v>1776.9999999998163</v>
      </c>
      <c r="AP11" s="11"/>
      <c r="AQ11" s="12">
        <f t="shared" si="13"/>
        <v>0</v>
      </c>
      <c r="AR11" s="11"/>
      <c r="AS11" s="12">
        <f t="shared" si="14"/>
        <v>0</v>
      </c>
      <c r="AT11" s="11"/>
      <c r="AU11" s="12">
        <f t="shared" si="15"/>
        <v>0</v>
      </c>
      <c r="AV11" s="11"/>
      <c r="AW11" s="12">
        <f t="shared" si="16"/>
        <v>0</v>
      </c>
      <c r="AX11" s="13">
        <f t="shared" si="19"/>
        <v>2623.0000000006157</v>
      </c>
    </row>
    <row r="12" spans="1:50" ht="12.75">
      <c r="A12" s="5" t="s">
        <v>9</v>
      </c>
      <c r="B12" s="47">
        <v>1725.123</v>
      </c>
      <c r="C12" s="12">
        <f t="shared" si="0"/>
        <v>219.0000000002783</v>
      </c>
      <c r="D12" s="34">
        <v>433.002</v>
      </c>
      <c r="E12" s="12">
        <f t="shared" si="1"/>
        <v>32.00000000003911</v>
      </c>
      <c r="F12" s="47">
        <v>1081.283</v>
      </c>
      <c r="G12" s="12">
        <f t="shared" si="2"/>
        <v>122.99999999981992</v>
      </c>
      <c r="H12" s="30">
        <v>2238.89</v>
      </c>
      <c r="I12" s="12">
        <f t="shared" si="2"/>
        <v>0</v>
      </c>
      <c r="J12" s="30">
        <v>2238.474</v>
      </c>
      <c r="K12" s="67">
        <f t="shared" si="3"/>
        <v>456.00000000013097</v>
      </c>
      <c r="L12" s="30">
        <v>1245.42</v>
      </c>
      <c r="M12" s="70">
        <f t="shared" si="3"/>
        <v>0</v>
      </c>
      <c r="N12" s="30">
        <v>466.29</v>
      </c>
      <c r="O12" s="67">
        <f t="shared" si="3"/>
        <v>0</v>
      </c>
      <c r="P12" s="30">
        <v>386.74</v>
      </c>
      <c r="Q12" s="67">
        <f t="shared" si="4"/>
        <v>59.99999999994543</v>
      </c>
      <c r="R12" s="30">
        <v>29.11</v>
      </c>
      <c r="S12" s="67">
        <f t="shared" si="5"/>
        <v>59.99999999998806</v>
      </c>
      <c r="T12" s="74">
        <f t="shared" si="17"/>
        <v>830.0000000002683</v>
      </c>
      <c r="U12" s="47">
        <v>3442.645</v>
      </c>
      <c r="V12" s="12">
        <f t="shared" si="6"/>
        <v>677.9999999989741</v>
      </c>
      <c r="W12" s="31">
        <v>2205.13</v>
      </c>
      <c r="X12" s="12">
        <f t="shared" si="7"/>
        <v>119.99999999989086</v>
      </c>
      <c r="Y12" s="47">
        <v>194.122</v>
      </c>
      <c r="Z12" s="12">
        <f t="shared" si="8"/>
        <v>40.00000000007731</v>
      </c>
      <c r="AA12" s="47">
        <v>6788.185</v>
      </c>
      <c r="AB12" s="12">
        <f t="shared" si="9"/>
        <v>468.0000000007567</v>
      </c>
      <c r="AC12" s="30">
        <v>1036.457</v>
      </c>
      <c r="AD12" s="12">
        <f t="shared" si="10"/>
        <v>0</v>
      </c>
      <c r="AE12" s="47">
        <v>3747.842</v>
      </c>
      <c r="AF12" s="67">
        <v>842</v>
      </c>
      <c r="AG12" s="47">
        <v>1730.06</v>
      </c>
      <c r="AH12" s="67">
        <f t="shared" si="11"/>
        <v>119.99999999989086</v>
      </c>
      <c r="AI12" s="30">
        <v>663.2</v>
      </c>
      <c r="AJ12" s="67">
        <f t="shared" si="11"/>
        <v>120.00000000057298</v>
      </c>
      <c r="AK12" s="30">
        <v>212.34</v>
      </c>
      <c r="AL12" s="67">
        <f t="shared" si="11"/>
        <v>0</v>
      </c>
      <c r="AM12" s="30">
        <v>0.14</v>
      </c>
      <c r="AN12" s="67">
        <f t="shared" si="12"/>
        <v>0</v>
      </c>
      <c r="AO12" s="73">
        <f t="shared" si="18"/>
        <v>2388.000000000163</v>
      </c>
      <c r="AP12" s="11"/>
      <c r="AQ12" s="12">
        <f t="shared" si="13"/>
        <v>0</v>
      </c>
      <c r="AR12" s="11"/>
      <c r="AS12" s="12">
        <f t="shared" si="14"/>
        <v>0</v>
      </c>
      <c r="AT12" s="11"/>
      <c r="AU12" s="12">
        <f t="shared" si="15"/>
        <v>0</v>
      </c>
      <c r="AV12" s="11"/>
      <c r="AW12" s="12">
        <f t="shared" si="16"/>
        <v>0</v>
      </c>
      <c r="AX12" s="13">
        <f t="shared" si="19"/>
        <v>3218.000000000431</v>
      </c>
    </row>
    <row r="13" spans="1:50" ht="12.75">
      <c r="A13" s="5" t="s">
        <v>10</v>
      </c>
      <c r="B13" s="47">
        <v>1725.177</v>
      </c>
      <c r="C13" s="12">
        <f t="shared" si="0"/>
        <v>161.9999999995798</v>
      </c>
      <c r="D13" s="34">
        <v>433.016</v>
      </c>
      <c r="E13" s="12">
        <f t="shared" si="1"/>
        <v>28.00000000002001</v>
      </c>
      <c r="F13" s="47">
        <v>1081.315</v>
      </c>
      <c r="G13" s="12">
        <f t="shared" si="2"/>
        <v>96.00000000045839</v>
      </c>
      <c r="H13" s="30">
        <v>2238.89</v>
      </c>
      <c r="I13" s="12">
        <f t="shared" si="2"/>
        <v>0</v>
      </c>
      <c r="J13" s="30">
        <v>2238.53</v>
      </c>
      <c r="K13" s="67">
        <f t="shared" si="3"/>
        <v>336.0000000002401</v>
      </c>
      <c r="L13" s="30">
        <v>1245.42</v>
      </c>
      <c r="M13" s="70">
        <f t="shared" si="3"/>
        <v>0</v>
      </c>
      <c r="N13" s="30">
        <v>466.3</v>
      </c>
      <c r="O13" s="67">
        <f t="shared" si="3"/>
        <v>59.99999999994543</v>
      </c>
      <c r="P13" s="30">
        <v>386.75</v>
      </c>
      <c r="Q13" s="67">
        <f t="shared" si="4"/>
        <v>59.99999999994543</v>
      </c>
      <c r="R13" s="30">
        <v>29.12</v>
      </c>
      <c r="S13" s="67">
        <f t="shared" si="5"/>
        <v>60.00000000000938</v>
      </c>
      <c r="T13" s="74">
        <f t="shared" si="17"/>
        <v>682.0000000002437</v>
      </c>
      <c r="U13" s="47">
        <v>3442.732</v>
      </c>
      <c r="V13" s="12">
        <f t="shared" si="6"/>
        <v>521.9999999999345</v>
      </c>
      <c r="W13" s="31">
        <v>2205.17</v>
      </c>
      <c r="X13" s="12">
        <f t="shared" si="7"/>
        <v>119.99999999989086</v>
      </c>
      <c r="Y13" s="47">
        <v>194.13</v>
      </c>
      <c r="Z13" s="12">
        <f t="shared" si="8"/>
        <v>31.99999999992542</v>
      </c>
      <c r="AA13" s="47">
        <v>6788.369</v>
      </c>
      <c r="AB13" s="12">
        <f t="shared" si="9"/>
        <v>367.9999999985739</v>
      </c>
      <c r="AC13" s="30">
        <v>1036.457</v>
      </c>
      <c r="AD13" s="12">
        <f t="shared" si="10"/>
        <v>0</v>
      </c>
      <c r="AE13" s="47">
        <v>3747.912</v>
      </c>
      <c r="AF13" s="67">
        <f t="shared" si="11"/>
        <v>209.99999999912689</v>
      </c>
      <c r="AG13" s="47">
        <v>1730.08</v>
      </c>
      <c r="AH13" s="67">
        <f t="shared" si="11"/>
        <v>119.99999999989086</v>
      </c>
      <c r="AI13" s="30">
        <v>663.22</v>
      </c>
      <c r="AJ13" s="67">
        <f t="shared" si="11"/>
        <v>119.99999999989086</v>
      </c>
      <c r="AK13" s="30">
        <v>212.34</v>
      </c>
      <c r="AL13" s="67">
        <f t="shared" si="11"/>
        <v>0</v>
      </c>
      <c r="AM13" s="30">
        <v>0.14</v>
      </c>
      <c r="AN13" s="67">
        <f t="shared" si="12"/>
        <v>0</v>
      </c>
      <c r="AO13" s="73">
        <f t="shared" si="18"/>
        <v>1491.9999999972333</v>
      </c>
      <c r="AP13" s="11"/>
      <c r="AQ13" s="12">
        <f t="shared" si="13"/>
        <v>0</v>
      </c>
      <c r="AR13" s="11"/>
      <c r="AS13" s="12">
        <f t="shared" si="14"/>
        <v>0</v>
      </c>
      <c r="AT13" s="11"/>
      <c r="AU13" s="12">
        <f t="shared" si="15"/>
        <v>0</v>
      </c>
      <c r="AV13" s="11"/>
      <c r="AW13" s="12">
        <f t="shared" si="16"/>
        <v>0</v>
      </c>
      <c r="AX13" s="13">
        <f t="shared" si="19"/>
        <v>2173.999999997477</v>
      </c>
    </row>
    <row r="14" spans="1:50" ht="12.75">
      <c r="A14" s="5" t="s">
        <v>11</v>
      </c>
      <c r="B14" s="47">
        <v>1725.248</v>
      </c>
      <c r="C14" s="12">
        <f t="shared" si="0"/>
        <v>213.0000000004202</v>
      </c>
      <c r="D14" s="34">
        <v>433.034</v>
      </c>
      <c r="E14" s="12">
        <f t="shared" si="1"/>
        <v>35.99999999994452</v>
      </c>
      <c r="F14" s="47">
        <v>1081.353</v>
      </c>
      <c r="G14" s="12">
        <f t="shared" si="2"/>
        <v>114.00000000003274</v>
      </c>
      <c r="H14" s="30">
        <v>2238.89</v>
      </c>
      <c r="I14" s="12">
        <f t="shared" si="2"/>
        <v>0</v>
      </c>
      <c r="J14" s="30">
        <v>2238.6</v>
      </c>
      <c r="K14" s="67">
        <f t="shared" si="3"/>
        <v>419.99999999825377</v>
      </c>
      <c r="L14" s="30">
        <v>1245.42</v>
      </c>
      <c r="M14" s="70">
        <f t="shared" si="3"/>
        <v>0</v>
      </c>
      <c r="N14" s="30">
        <v>466.3</v>
      </c>
      <c r="O14" s="67">
        <f t="shared" si="3"/>
        <v>0</v>
      </c>
      <c r="P14" s="30">
        <v>386.76</v>
      </c>
      <c r="Q14" s="67">
        <f t="shared" si="4"/>
        <v>59.99999999994543</v>
      </c>
      <c r="R14" s="30">
        <v>29.13</v>
      </c>
      <c r="S14" s="67">
        <f t="shared" si="5"/>
        <v>59.99999999998806</v>
      </c>
      <c r="T14" s="74">
        <f t="shared" si="17"/>
        <v>782.9999999986512</v>
      </c>
      <c r="U14" s="47">
        <v>3442.843</v>
      </c>
      <c r="V14" s="12">
        <f t="shared" si="6"/>
        <v>665.9999999992579</v>
      </c>
      <c r="W14" s="31">
        <v>2205.22</v>
      </c>
      <c r="X14" s="12">
        <f t="shared" si="7"/>
        <v>149.99999999918145</v>
      </c>
      <c r="Y14" s="47">
        <v>194.139</v>
      </c>
      <c r="Z14" s="12">
        <f t="shared" si="8"/>
        <v>36.00000000005821</v>
      </c>
      <c r="AA14" s="47">
        <v>6788.606</v>
      </c>
      <c r="AB14" s="12">
        <f t="shared" si="9"/>
        <v>474.00000000016007</v>
      </c>
      <c r="AC14" s="30">
        <v>1036.457</v>
      </c>
      <c r="AD14" s="12">
        <f t="shared" si="10"/>
        <v>0</v>
      </c>
      <c r="AE14" s="47">
        <v>3748.007</v>
      </c>
      <c r="AF14" s="67">
        <f t="shared" si="11"/>
        <v>285.000000000764</v>
      </c>
      <c r="AG14" s="47">
        <v>1730.1</v>
      </c>
      <c r="AH14" s="67">
        <f t="shared" si="11"/>
        <v>119.99999999989086</v>
      </c>
      <c r="AI14" s="30">
        <v>663.23</v>
      </c>
      <c r="AJ14" s="67">
        <f t="shared" si="11"/>
        <v>59.99999999994543</v>
      </c>
      <c r="AK14" s="30">
        <v>212.34</v>
      </c>
      <c r="AL14" s="67">
        <f t="shared" si="11"/>
        <v>0</v>
      </c>
      <c r="AM14" s="30">
        <v>0.14</v>
      </c>
      <c r="AN14" s="67">
        <f t="shared" si="12"/>
        <v>0</v>
      </c>
      <c r="AO14" s="73">
        <f t="shared" si="18"/>
        <v>1790.9999999992579</v>
      </c>
      <c r="AP14" s="11"/>
      <c r="AQ14" s="12">
        <f t="shared" si="13"/>
        <v>0</v>
      </c>
      <c r="AR14" s="11"/>
      <c r="AS14" s="12">
        <f t="shared" si="14"/>
        <v>0</v>
      </c>
      <c r="AT14" s="11"/>
      <c r="AU14" s="12">
        <f t="shared" si="15"/>
        <v>0</v>
      </c>
      <c r="AV14" s="11"/>
      <c r="AW14" s="12">
        <f t="shared" si="16"/>
        <v>0</v>
      </c>
      <c r="AX14" s="13">
        <f t="shared" si="19"/>
        <v>2573.999999997909</v>
      </c>
    </row>
    <row r="15" spans="1:50" ht="12.75">
      <c r="A15" s="5" t="s">
        <v>12</v>
      </c>
      <c r="B15" s="47">
        <v>1725.32</v>
      </c>
      <c r="C15" s="12">
        <f t="shared" si="0"/>
        <v>215.99999999966712</v>
      </c>
      <c r="D15" s="34">
        <v>433.05</v>
      </c>
      <c r="E15" s="12">
        <f t="shared" si="1"/>
        <v>32.00000000003911</v>
      </c>
      <c r="F15" s="47">
        <v>1081.388</v>
      </c>
      <c r="G15" s="12">
        <f t="shared" si="2"/>
        <v>104.99999999956344</v>
      </c>
      <c r="H15" s="30">
        <v>2238.89</v>
      </c>
      <c r="I15" s="12">
        <f t="shared" si="2"/>
        <v>0</v>
      </c>
      <c r="J15" s="30">
        <v>2238.67</v>
      </c>
      <c r="K15" s="67">
        <f t="shared" si="3"/>
        <v>420.00000000098225</v>
      </c>
      <c r="L15" s="30">
        <v>1245.42</v>
      </c>
      <c r="M15" s="70">
        <f t="shared" si="3"/>
        <v>0</v>
      </c>
      <c r="N15" s="30">
        <v>466.31</v>
      </c>
      <c r="O15" s="67">
        <f t="shared" si="3"/>
        <v>59.99999999994543</v>
      </c>
      <c r="P15" s="30">
        <v>386.77</v>
      </c>
      <c r="Q15" s="67">
        <f t="shared" si="4"/>
        <v>59.99999999994543</v>
      </c>
      <c r="R15" s="30">
        <v>29.14</v>
      </c>
      <c r="S15" s="67">
        <f t="shared" si="5"/>
        <v>60.00000000000938</v>
      </c>
      <c r="T15" s="74">
        <f t="shared" si="17"/>
        <v>833.0000000001974</v>
      </c>
      <c r="U15" s="47">
        <v>3442.954</v>
      </c>
      <c r="V15" s="12">
        <f t="shared" si="6"/>
        <v>666.0000000019863</v>
      </c>
      <c r="W15" s="31">
        <v>2205.27</v>
      </c>
      <c r="X15" s="12">
        <f t="shared" si="7"/>
        <v>150.0000000005457</v>
      </c>
      <c r="Y15" s="47">
        <v>194.147</v>
      </c>
      <c r="Z15" s="12">
        <f t="shared" si="8"/>
        <v>31.99999999992542</v>
      </c>
      <c r="AA15" s="47">
        <v>6788.854</v>
      </c>
      <c r="AB15" s="12">
        <f t="shared" si="9"/>
        <v>496.0000000010041</v>
      </c>
      <c r="AC15" s="30">
        <v>1036.457</v>
      </c>
      <c r="AD15" s="12">
        <f t="shared" si="10"/>
        <v>0</v>
      </c>
      <c r="AE15" s="47">
        <v>3748.105</v>
      </c>
      <c r="AF15" s="67">
        <f t="shared" si="11"/>
        <v>293.99999999986903</v>
      </c>
      <c r="AG15" s="47">
        <v>1730.12</v>
      </c>
      <c r="AH15" s="67">
        <f t="shared" si="11"/>
        <v>119.99999999989086</v>
      </c>
      <c r="AI15" s="30">
        <v>663.25</v>
      </c>
      <c r="AJ15" s="67">
        <f t="shared" si="11"/>
        <v>119.99999999989086</v>
      </c>
      <c r="AK15" s="30">
        <v>212.34</v>
      </c>
      <c r="AL15" s="67">
        <f t="shared" si="11"/>
        <v>0</v>
      </c>
      <c r="AM15" s="30">
        <v>0.14</v>
      </c>
      <c r="AN15" s="67">
        <f t="shared" si="12"/>
        <v>0</v>
      </c>
      <c r="AO15" s="73">
        <f t="shared" si="18"/>
        <v>1878.0000000031123</v>
      </c>
      <c r="AP15" s="11"/>
      <c r="AQ15" s="12">
        <f t="shared" si="13"/>
        <v>0</v>
      </c>
      <c r="AR15" s="11"/>
      <c r="AS15" s="12">
        <f t="shared" si="14"/>
        <v>0</v>
      </c>
      <c r="AT15" s="11"/>
      <c r="AU15" s="12">
        <f t="shared" si="15"/>
        <v>0</v>
      </c>
      <c r="AV15" s="11"/>
      <c r="AW15" s="12">
        <f t="shared" si="16"/>
        <v>0</v>
      </c>
      <c r="AX15" s="13">
        <f t="shared" si="19"/>
        <v>2711.0000000033097</v>
      </c>
    </row>
    <row r="16" spans="1:50" ht="12.75">
      <c r="A16" s="5" t="s">
        <v>13</v>
      </c>
      <c r="B16" s="47">
        <v>1725.388</v>
      </c>
      <c r="C16" s="12">
        <f t="shared" si="0"/>
        <v>203.9999999999509</v>
      </c>
      <c r="D16" s="34">
        <v>433.064</v>
      </c>
      <c r="E16" s="12">
        <f t="shared" si="1"/>
        <v>28.00000000002001</v>
      </c>
      <c r="F16" s="47">
        <v>1081.421</v>
      </c>
      <c r="G16" s="12">
        <f t="shared" si="2"/>
        <v>99.00000000038744</v>
      </c>
      <c r="H16" s="30">
        <v>2238.89</v>
      </c>
      <c r="I16" s="12">
        <f t="shared" si="2"/>
        <v>0</v>
      </c>
      <c r="J16" s="30">
        <v>2238.739</v>
      </c>
      <c r="K16" s="67">
        <f t="shared" si="3"/>
        <v>413.9999999997599</v>
      </c>
      <c r="L16" s="30">
        <v>1245.42</v>
      </c>
      <c r="M16" s="70">
        <f t="shared" si="3"/>
        <v>0</v>
      </c>
      <c r="N16" s="30">
        <v>466.31</v>
      </c>
      <c r="O16" s="67">
        <f t="shared" si="3"/>
        <v>0</v>
      </c>
      <c r="P16" s="30">
        <v>386.78</v>
      </c>
      <c r="Q16" s="67">
        <f t="shared" si="4"/>
        <v>59.99999999994543</v>
      </c>
      <c r="R16" s="30">
        <v>29.15</v>
      </c>
      <c r="S16" s="67">
        <f t="shared" si="5"/>
        <v>59.99999999998806</v>
      </c>
      <c r="T16" s="74">
        <f t="shared" si="17"/>
        <v>745.0000000001182</v>
      </c>
      <c r="U16" s="47">
        <v>3443.068</v>
      </c>
      <c r="V16" s="12">
        <f t="shared" si="6"/>
        <v>684.0000000001965</v>
      </c>
      <c r="W16" s="31">
        <v>2205.32</v>
      </c>
      <c r="X16" s="12">
        <f t="shared" si="7"/>
        <v>150.0000000005457</v>
      </c>
      <c r="Y16" s="47">
        <v>194.154</v>
      </c>
      <c r="Z16" s="12">
        <f t="shared" si="8"/>
        <v>28.00000000002001</v>
      </c>
      <c r="AA16" s="47">
        <v>6789.091</v>
      </c>
      <c r="AB16" s="12">
        <f t="shared" si="9"/>
        <v>474.00000000016007</v>
      </c>
      <c r="AC16" s="30">
        <v>1036.457</v>
      </c>
      <c r="AD16" s="12">
        <f t="shared" si="10"/>
        <v>0</v>
      </c>
      <c r="AE16" s="47">
        <v>3748.205</v>
      </c>
      <c r="AF16" s="67">
        <f t="shared" si="11"/>
        <v>299.99999999972715</v>
      </c>
      <c r="AG16" s="47">
        <v>1730.14</v>
      </c>
      <c r="AH16" s="67">
        <f t="shared" si="11"/>
        <v>120.0000000012551</v>
      </c>
      <c r="AI16" s="30">
        <v>663.27</v>
      </c>
      <c r="AJ16" s="67">
        <f t="shared" si="11"/>
        <v>119.99999999989086</v>
      </c>
      <c r="AK16" s="30">
        <v>212.34</v>
      </c>
      <c r="AL16" s="67">
        <f t="shared" si="11"/>
        <v>0</v>
      </c>
      <c r="AM16" s="30">
        <v>0.14</v>
      </c>
      <c r="AN16" s="67">
        <f t="shared" si="12"/>
        <v>0</v>
      </c>
      <c r="AO16" s="73">
        <f t="shared" si="18"/>
        <v>1876.0000000017953</v>
      </c>
      <c r="AP16" s="11"/>
      <c r="AQ16" s="12">
        <f t="shared" si="13"/>
        <v>0</v>
      </c>
      <c r="AR16" s="11"/>
      <c r="AS16" s="12">
        <f t="shared" si="14"/>
        <v>0</v>
      </c>
      <c r="AT16" s="11"/>
      <c r="AU16" s="12">
        <f t="shared" si="15"/>
        <v>0</v>
      </c>
      <c r="AV16" s="11"/>
      <c r="AW16" s="12">
        <f t="shared" si="16"/>
        <v>0</v>
      </c>
      <c r="AX16" s="13">
        <f t="shared" si="19"/>
        <v>2621.0000000019136</v>
      </c>
    </row>
    <row r="17" spans="1:50" ht="12.75">
      <c r="A17" s="5" t="s">
        <v>14</v>
      </c>
      <c r="B17" s="47">
        <v>1725.515</v>
      </c>
      <c r="C17" s="12">
        <f t="shared" si="0"/>
        <v>381.00000000054024</v>
      </c>
      <c r="D17" s="34">
        <v>433.085</v>
      </c>
      <c r="E17" s="12">
        <f t="shared" si="1"/>
        <v>41.99999999991633</v>
      </c>
      <c r="F17" s="47">
        <v>1081.477</v>
      </c>
      <c r="G17" s="12">
        <f t="shared" si="2"/>
        <v>168.00000000012005</v>
      </c>
      <c r="H17" s="30">
        <v>2238.89</v>
      </c>
      <c r="I17" s="12">
        <f t="shared" si="2"/>
        <v>0</v>
      </c>
      <c r="J17" s="30">
        <v>2238.865</v>
      </c>
      <c r="K17" s="67">
        <f t="shared" si="3"/>
        <v>755.9999999984939</v>
      </c>
      <c r="L17" s="30">
        <v>1245.42</v>
      </c>
      <c r="M17" s="70">
        <f t="shared" si="3"/>
        <v>0</v>
      </c>
      <c r="N17" s="30">
        <v>466.31</v>
      </c>
      <c r="O17" s="67">
        <f t="shared" si="3"/>
        <v>0</v>
      </c>
      <c r="P17" s="30">
        <v>386.79</v>
      </c>
      <c r="Q17" s="67">
        <f t="shared" si="4"/>
        <v>60.00000000028649</v>
      </c>
      <c r="R17" s="30">
        <v>29.16</v>
      </c>
      <c r="S17" s="67">
        <f t="shared" si="5"/>
        <v>60.00000000000938</v>
      </c>
      <c r="T17" s="74">
        <f t="shared" si="17"/>
        <v>1346.9999999990705</v>
      </c>
      <c r="U17" s="47">
        <v>3443.267</v>
      </c>
      <c r="V17" s="12">
        <f t="shared" si="6"/>
        <v>1193.9999999976862</v>
      </c>
      <c r="W17" s="31">
        <v>2205.5</v>
      </c>
      <c r="X17" s="12">
        <f t="shared" si="7"/>
        <v>539.9999999995089</v>
      </c>
      <c r="Y17" s="47">
        <v>194.163</v>
      </c>
      <c r="Z17" s="12">
        <f t="shared" si="8"/>
        <v>36.00000000005821</v>
      </c>
      <c r="AA17" s="47">
        <v>6789.475</v>
      </c>
      <c r="AB17" s="12">
        <f t="shared" si="9"/>
        <v>768.0000000000291</v>
      </c>
      <c r="AC17" s="30">
        <v>1036.457</v>
      </c>
      <c r="AD17" s="12">
        <f t="shared" si="10"/>
        <v>0</v>
      </c>
      <c r="AE17" s="47">
        <v>3748.368</v>
      </c>
      <c r="AF17" s="67">
        <f t="shared" si="11"/>
        <v>489.00000000003274</v>
      </c>
      <c r="AG17" s="47">
        <v>1730.18</v>
      </c>
      <c r="AH17" s="67">
        <f t="shared" si="11"/>
        <v>239.99999999978172</v>
      </c>
      <c r="AI17" s="30">
        <v>663.3</v>
      </c>
      <c r="AJ17" s="67">
        <f t="shared" si="11"/>
        <v>179.9999999998363</v>
      </c>
      <c r="AK17" s="30">
        <v>212.34</v>
      </c>
      <c r="AL17" s="67">
        <f t="shared" si="11"/>
        <v>0</v>
      </c>
      <c r="AM17" s="30">
        <v>0.14</v>
      </c>
      <c r="AN17" s="67">
        <f t="shared" si="12"/>
        <v>0</v>
      </c>
      <c r="AO17" s="73">
        <f t="shared" si="18"/>
        <v>3446.999999996933</v>
      </c>
      <c r="AP17" s="11"/>
      <c r="AQ17" s="12">
        <f t="shared" si="13"/>
        <v>0</v>
      </c>
      <c r="AR17" s="11"/>
      <c r="AS17" s="12">
        <f t="shared" si="14"/>
        <v>0</v>
      </c>
      <c r="AT17" s="11"/>
      <c r="AU17" s="12">
        <f t="shared" si="15"/>
        <v>0</v>
      </c>
      <c r="AV17" s="11"/>
      <c r="AW17" s="12">
        <f t="shared" si="16"/>
        <v>0</v>
      </c>
      <c r="AX17" s="13">
        <f t="shared" si="19"/>
        <v>4793.999999996004</v>
      </c>
    </row>
    <row r="18" spans="1:50" ht="12.75">
      <c r="A18" s="5" t="s">
        <v>15</v>
      </c>
      <c r="B18" s="47">
        <v>1725.62</v>
      </c>
      <c r="C18" s="12">
        <f t="shared" si="0"/>
        <v>314.99999999937245</v>
      </c>
      <c r="D18" s="34">
        <v>433.097</v>
      </c>
      <c r="E18" s="12">
        <f t="shared" si="1"/>
        <v>24.00000000000091</v>
      </c>
      <c r="F18" s="47">
        <v>1081.51</v>
      </c>
      <c r="G18" s="12">
        <f t="shared" si="2"/>
        <v>98.99999999970532</v>
      </c>
      <c r="H18" s="30">
        <v>2238.89</v>
      </c>
      <c r="I18" s="12">
        <f t="shared" si="2"/>
        <v>0</v>
      </c>
      <c r="J18" s="30">
        <v>2238.905</v>
      </c>
      <c r="K18" s="67">
        <f t="shared" si="3"/>
        <v>240.0000000025102</v>
      </c>
      <c r="L18" s="30">
        <v>1245.42</v>
      </c>
      <c r="M18" s="70">
        <f t="shared" si="3"/>
        <v>0</v>
      </c>
      <c r="N18" s="30">
        <v>466.31</v>
      </c>
      <c r="O18" s="67">
        <f t="shared" si="3"/>
        <v>0</v>
      </c>
      <c r="P18" s="30">
        <v>386.8</v>
      </c>
      <c r="Q18" s="67">
        <f t="shared" si="4"/>
        <v>59.99999999994543</v>
      </c>
      <c r="R18" s="30">
        <v>29.17</v>
      </c>
      <c r="S18" s="67">
        <f t="shared" si="5"/>
        <v>60.00000000000938</v>
      </c>
      <c r="T18" s="74">
        <f t="shared" si="17"/>
        <v>678.0000000015889</v>
      </c>
      <c r="U18" s="47">
        <v>3443.43</v>
      </c>
      <c r="V18" s="12">
        <f t="shared" si="6"/>
        <v>978.0000000000655</v>
      </c>
      <c r="W18" s="31">
        <v>2205.64</v>
      </c>
      <c r="X18" s="12">
        <f t="shared" si="7"/>
        <v>419.999999999618</v>
      </c>
      <c r="Y18" s="47">
        <v>194.169</v>
      </c>
      <c r="Z18" s="12">
        <f t="shared" si="8"/>
        <v>24.00000000000091</v>
      </c>
      <c r="AA18" s="47">
        <v>6789.632</v>
      </c>
      <c r="AB18" s="12">
        <f t="shared" si="9"/>
        <v>313.9999999984866</v>
      </c>
      <c r="AC18" s="30">
        <v>1036.457</v>
      </c>
      <c r="AD18" s="12">
        <f t="shared" si="10"/>
        <v>0</v>
      </c>
      <c r="AE18" s="47">
        <v>3748.45</v>
      </c>
      <c r="AF18" s="67">
        <f t="shared" si="11"/>
        <v>245.99999999963984</v>
      </c>
      <c r="AG18" s="47">
        <v>1730.21</v>
      </c>
      <c r="AH18" s="67">
        <f t="shared" si="11"/>
        <v>179.9999999998363</v>
      </c>
      <c r="AI18" s="30">
        <v>663.32</v>
      </c>
      <c r="AJ18" s="67">
        <f t="shared" si="11"/>
        <v>120.00000000057298</v>
      </c>
      <c r="AK18" s="30">
        <v>212.34</v>
      </c>
      <c r="AL18" s="67">
        <f t="shared" si="11"/>
        <v>0</v>
      </c>
      <c r="AM18" s="30">
        <v>0.14</v>
      </c>
      <c r="AN18" s="67">
        <f t="shared" si="12"/>
        <v>0</v>
      </c>
      <c r="AO18" s="73">
        <f t="shared" si="18"/>
        <v>2281.99999999822</v>
      </c>
      <c r="AP18" s="11"/>
      <c r="AQ18" s="12">
        <f t="shared" si="13"/>
        <v>0</v>
      </c>
      <c r="AR18" s="11"/>
      <c r="AS18" s="12">
        <f t="shared" si="14"/>
        <v>0</v>
      </c>
      <c r="AT18" s="11"/>
      <c r="AU18" s="12">
        <f t="shared" si="15"/>
        <v>0</v>
      </c>
      <c r="AV18" s="11"/>
      <c r="AW18" s="12">
        <f t="shared" si="16"/>
        <v>0</v>
      </c>
      <c r="AX18" s="13">
        <f t="shared" si="19"/>
        <v>2959.999999999809</v>
      </c>
    </row>
    <row r="19" spans="1:50" ht="12.75">
      <c r="A19" s="5" t="s">
        <v>16</v>
      </c>
      <c r="B19" s="47">
        <v>1725.729</v>
      </c>
      <c r="C19" s="12">
        <f t="shared" si="0"/>
        <v>327.0000000004529</v>
      </c>
      <c r="D19" s="34">
        <v>433.12</v>
      </c>
      <c r="E19" s="12">
        <f t="shared" si="1"/>
        <v>46.00000000004911</v>
      </c>
      <c r="F19" s="47">
        <v>1081.57</v>
      </c>
      <c r="G19" s="12">
        <f t="shared" si="2"/>
        <v>179.9999999998363</v>
      </c>
      <c r="H19" s="30">
        <v>2238.89</v>
      </c>
      <c r="I19" s="12">
        <f t="shared" si="2"/>
        <v>0</v>
      </c>
      <c r="J19" s="30">
        <v>2239.11</v>
      </c>
      <c r="K19" s="67">
        <f t="shared" si="3"/>
        <v>1229.9999999995634</v>
      </c>
      <c r="L19" s="30">
        <v>1245.42</v>
      </c>
      <c r="M19" s="70">
        <f t="shared" si="3"/>
        <v>0</v>
      </c>
      <c r="N19" s="30">
        <v>466.32</v>
      </c>
      <c r="O19" s="67">
        <f t="shared" si="3"/>
        <v>59.99999999994543</v>
      </c>
      <c r="P19" s="30">
        <v>386.81</v>
      </c>
      <c r="Q19" s="67">
        <f t="shared" si="4"/>
        <v>59.99999999994543</v>
      </c>
      <c r="R19" s="30">
        <v>29.19</v>
      </c>
      <c r="S19" s="67">
        <f t="shared" si="5"/>
        <v>119.99999999999744</v>
      </c>
      <c r="T19" s="74">
        <f t="shared" si="17"/>
        <v>1842.9999999998472</v>
      </c>
      <c r="U19" s="47">
        <v>3443.625</v>
      </c>
      <c r="V19" s="12">
        <f t="shared" si="6"/>
        <v>1170.0000000009823</v>
      </c>
      <c r="W19" s="31">
        <v>2205.75</v>
      </c>
      <c r="X19" s="12">
        <f t="shared" si="7"/>
        <v>330.000000000382</v>
      </c>
      <c r="Y19" s="47">
        <v>194.178</v>
      </c>
      <c r="Z19" s="12">
        <f t="shared" si="8"/>
        <v>35.99999999994452</v>
      </c>
      <c r="AA19" s="47">
        <v>6790.1</v>
      </c>
      <c r="AB19" s="12">
        <f t="shared" si="9"/>
        <v>936.0000000015134</v>
      </c>
      <c r="AC19" s="30">
        <v>1036.457</v>
      </c>
      <c r="AD19" s="12">
        <f t="shared" si="10"/>
        <v>0</v>
      </c>
      <c r="AE19" s="47">
        <v>3748.656</v>
      </c>
      <c r="AF19" s="67">
        <f t="shared" si="11"/>
        <v>618.0000000003929</v>
      </c>
      <c r="AG19" s="47">
        <v>1730.26</v>
      </c>
      <c r="AH19" s="67">
        <f t="shared" si="11"/>
        <v>299.99999999972715</v>
      </c>
      <c r="AI19" s="30">
        <v>663.35</v>
      </c>
      <c r="AJ19" s="67">
        <f t="shared" si="11"/>
        <v>179.9999999998363</v>
      </c>
      <c r="AK19" s="30">
        <v>212.34</v>
      </c>
      <c r="AL19" s="67">
        <f t="shared" si="11"/>
        <v>0</v>
      </c>
      <c r="AM19" s="30">
        <v>0.14</v>
      </c>
      <c r="AN19" s="67">
        <f t="shared" si="12"/>
        <v>0</v>
      </c>
      <c r="AO19" s="73">
        <f t="shared" si="18"/>
        <v>3570.0000000027785</v>
      </c>
      <c r="AP19" s="11"/>
      <c r="AQ19" s="12">
        <f t="shared" si="13"/>
        <v>0</v>
      </c>
      <c r="AR19" s="11"/>
      <c r="AS19" s="12">
        <f t="shared" si="14"/>
        <v>0</v>
      </c>
      <c r="AT19" s="11"/>
      <c r="AU19" s="12">
        <f t="shared" si="15"/>
        <v>0</v>
      </c>
      <c r="AV19" s="11"/>
      <c r="AW19" s="12">
        <f t="shared" si="16"/>
        <v>0</v>
      </c>
      <c r="AX19" s="13">
        <f t="shared" si="19"/>
        <v>5413.000000002626</v>
      </c>
    </row>
    <row r="20" spans="1:50" ht="12.75">
      <c r="A20" s="5" t="s">
        <v>17</v>
      </c>
      <c r="B20" s="47">
        <v>1725.872</v>
      </c>
      <c r="C20" s="12">
        <f t="shared" si="0"/>
        <v>429.0000000000873</v>
      </c>
      <c r="D20" s="34">
        <v>433.142</v>
      </c>
      <c r="E20" s="12">
        <f t="shared" si="1"/>
        <v>43.99999999998272</v>
      </c>
      <c r="F20" s="47">
        <v>1081.631</v>
      </c>
      <c r="G20" s="12">
        <f t="shared" si="2"/>
        <v>183.00000000044747</v>
      </c>
      <c r="H20" s="30">
        <v>2238.89</v>
      </c>
      <c r="I20" s="12">
        <f t="shared" si="2"/>
        <v>0</v>
      </c>
      <c r="J20" s="30">
        <v>2239.27</v>
      </c>
      <c r="K20" s="67">
        <f t="shared" si="3"/>
        <v>959.9999999991269</v>
      </c>
      <c r="L20" s="30">
        <v>1245.42</v>
      </c>
      <c r="M20" s="70">
        <f t="shared" si="3"/>
        <v>0</v>
      </c>
      <c r="N20" s="30">
        <v>466.33</v>
      </c>
      <c r="O20" s="67">
        <f t="shared" si="3"/>
        <v>59.99999999994543</v>
      </c>
      <c r="P20" s="30">
        <v>386.83</v>
      </c>
      <c r="Q20" s="67">
        <f t="shared" si="4"/>
        <v>119.99999999989086</v>
      </c>
      <c r="R20" s="30">
        <v>29.22</v>
      </c>
      <c r="S20" s="67">
        <f t="shared" si="5"/>
        <v>179.9999999999855</v>
      </c>
      <c r="T20" s="74">
        <f t="shared" si="17"/>
        <v>1675.9999999995898</v>
      </c>
      <c r="U20" s="47">
        <v>3443.859</v>
      </c>
      <c r="V20" s="12">
        <f t="shared" si="6"/>
        <v>1403.9999999995416</v>
      </c>
      <c r="W20" s="31">
        <v>2205.92</v>
      </c>
      <c r="X20" s="12">
        <f t="shared" si="7"/>
        <v>510.0000000002183</v>
      </c>
      <c r="Y20" s="47">
        <v>194.187</v>
      </c>
      <c r="Z20" s="12">
        <f t="shared" si="8"/>
        <v>36.00000000005821</v>
      </c>
      <c r="AA20" s="47">
        <v>6790.521</v>
      </c>
      <c r="AB20" s="12">
        <f t="shared" si="9"/>
        <v>841.999999998734</v>
      </c>
      <c r="AC20" s="30">
        <v>1036.457</v>
      </c>
      <c r="AD20" s="12">
        <f t="shared" si="10"/>
        <v>0</v>
      </c>
      <c r="AE20" s="47">
        <v>3748.852</v>
      </c>
      <c r="AF20" s="67">
        <f t="shared" si="11"/>
        <v>587.9999999997381</v>
      </c>
      <c r="AG20" s="47">
        <v>1730.3</v>
      </c>
      <c r="AH20" s="67">
        <f t="shared" si="11"/>
        <v>239.99999999978172</v>
      </c>
      <c r="AI20" s="30">
        <v>663.4</v>
      </c>
      <c r="AJ20" s="67">
        <f t="shared" si="11"/>
        <v>299.99999999972715</v>
      </c>
      <c r="AK20" s="30">
        <v>212.34</v>
      </c>
      <c r="AL20" s="67">
        <f t="shared" si="11"/>
        <v>0</v>
      </c>
      <c r="AM20" s="30">
        <v>0.14</v>
      </c>
      <c r="AN20" s="67">
        <f t="shared" si="12"/>
        <v>0</v>
      </c>
      <c r="AO20" s="73">
        <f t="shared" si="18"/>
        <v>3919.999999997799</v>
      </c>
      <c r="AP20" s="11"/>
      <c r="AQ20" s="12">
        <f t="shared" si="13"/>
        <v>0</v>
      </c>
      <c r="AR20" s="11"/>
      <c r="AS20" s="12">
        <f t="shared" si="14"/>
        <v>0</v>
      </c>
      <c r="AT20" s="11"/>
      <c r="AU20" s="12">
        <f t="shared" si="15"/>
        <v>0</v>
      </c>
      <c r="AV20" s="11"/>
      <c r="AW20" s="12">
        <f t="shared" si="16"/>
        <v>0</v>
      </c>
      <c r="AX20" s="13">
        <f t="shared" si="19"/>
        <v>5595.999999997389</v>
      </c>
    </row>
    <row r="21" spans="1:50" ht="12.75">
      <c r="A21" s="5" t="s">
        <v>18</v>
      </c>
      <c r="B21" s="47">
        <v>1726.021</v>
      </c>
      <c r="C21" s="12">
        <f t="shared" si="0"/>
        <v>446.99999999966167</v>
      </c>
      <c r="D21" s="34">
        <v>433.162</v>
      </c>
      <c r="E21" s="12">
        <f t="shared" si="1"/>
        <v>39.99999999996362</v>
      </c>
      <c r="F21" s="47">
        <v>1081.693</v>
      </c>
      <c r="G21" s="12">
        <f t="shared" si="2"/>
        <v>185.9999999996944</v>
      </c>
      <c r="H21" s="30">
        <v>2238.89</v>
      </c>
      <c r="I21" s="12">
        <f t="shared" si="2"/>
        <v>0</v>
      </c>
      <c r="J21" s="30">
        <v>2239.425</v>
      </c>
      <c r="K21" s="67">
        <f t="shared" si="3"/>
        <v>930.0000000012005</v>
      </c>
      <c r="L21" s="30">
        <v>1245.42</v>
      </c>
      <c r="M21" s="70">
        <f t="shared" si="3"/>
        <v>0</v>
      </c>
      <c r="N21" s="30">
        <v>466.33</v>
      </c>
      <c r="O21" s="67">
        <f t="shared" si="3"/>
        <v>0</v>
      </c>
      <c r="P21" s="30">
        <v>386.84</v>
      </c>
      <c r="Q21" s="67">
        <f t="shared" si="4"/>
        <v>59.99999999994543</v>
      </c>
      <c r="R21" s="30">
        <v>29.24</v>
      </c>
      <c r="S21" s="67">
        <f t="shared" si="5"/>
        <v>119.99999999999744</v>
      </c>
      <c r="T21" s="74">
        <f t="shared" si="17"/>
        <v>1603.0000000005202</v>
      </c>
      <c r="U21" s="47">
        <v>3444.096</v>
      </c>
      <c r="V21" s="12">
        <f t="shared" si="6"/>
        <v>1422.0000000004802</v>
      </c>
      <c r="W21" s="31">
        <v>2206.04</v>
      </c>
      <c r="X21" s="12">
        <f t="shared" si="7"/>
        <v>359.9999999996726</v>
      </c>
      <c r="Y21" s="47">
        <v>194.196</v>
      </c>
      <c r="Z21" s="12">
        <f t="shared" si="8"/>
        <v>35.99999999994452</v>
      </c>
      <c r="AA21" s="47">
        <v>6790.964</v>
      </c>
      <c r="AB21" s="12">
        <f t="shared" si="9"/>
        <v>886.000000000422</v>
      </c>
      <c r="AC21" s="30">
        <v>1036.457</v>
      </c>
      <c r="AD21" s="12">
        <f t="shared" si="10"/>
        <v>0</v>
      </c>
      <c r="AE21" s="47">
        <v>3749.04</v>
      </c>
      <c r="AF21" s="67">
        <f t="shared" si="11"/>
        <v>564.0000000003056</v>
      </c>
      <c r="AG21" s="47">
        <v>1730.34</v>
      </c>
      <c r="AH21" s="67">
        <f t="shared" si="11"/>
        <v>239.99999999978172</v>
      </c>
      <c r="AI21" s="30">
        <v>663.44</v>
      </c>
      <c r="AJ21" s="67">
        <f t="shared" si="11"/>
        <v>240.00000000046384</v>
      </c>
      <c r="AK21" s="30">
        <v>212.34</v>
      </c>
      <c r="AL21" s="67">
        <f t="shared" si="11"/>
        <v>0</v>
      </c>
      <c r="AM21" s="30">
        <v>0.14</v>
      </c>
      <c r="AN21" s="67">
        <f t="shared" si="12"/>
        <v>0</v>
      </c>
      <c r="AO21" s="73">
        <f t="shared" si="18"/>
        <v>3748.0000000010705</v>
      </c>
      <c r="AP21" s="11"/>
      <c r="AQ21" s="12">
        <f t="shared" si="13"/>
        <v>0</v>
      </c>
      <c r="AR21" s="11"/>
      <c r="AS21" s="12">
        <f t="shared" si="14"/>
        <v>0</v>
      </c>
      <c r="AT21" s="11"/>
      <c r="AU21" s="12">
        <f t="shared" si="15"/>
        <v>0</v>
      </c>
      <c r="AV21" s="11"/>
      <c r="AW21" s="12">
        <f t="shared" si="16"/>
        <v>0</v>
      </c>
      <c r="AX21" s="13">
        <f t="shared" si="19"/>
        <v>5351.000000001591</v>
      </c>
    </row>
    <row r="22" spans="1:50" ht="12.75">
      <c r="A22" s="5" t="s">
        <v>19</v>
      </c>
      <c r="B22" s="47">
        <v>1726.211</v>
      </c>
      <c r="C22" s="12">
        <f t="shared" si="0"/>
        <v>570.0000000001637</v>
      </c>
      <c r="D22" s="34">
        <v>433.187</v>
      </c>
      <c r="E22" s="12">
        <f t="shared" si="1"/>
        <v>50.00000000006821</v>
      </c>
      <c r="F22" s="47">
        <v>1081.771</v>
      </c>
      <c r="G22" s="12">
        <f t="shared" si="2"/>
        <v>233.9999999999236</v>
      </c>
      <c r="H22" s="30">
        <v>2238.89</v>
      </c>
      <c r="I22" s="12">
        <f t="shared" si="2"/>
        <v>0</v>
      </c>
      <c r="J22" s="30">
        <v>2239.629</v>
      </c>
      <c r="K22" s="67">
        <f t="shared" si="3"/>
        <v>1223.999999998341</v>
      </c>
      <c r="L22" s="30">
        <v>1245.42</v>
      </c>
      <c r="M22" s="70">
        <f t="shared" si="3"/>
        <v>0</v>
      </c>
      <c r="N22" s="30">
        <v>466.34</v>
      </c>
      <c r="O22" s="67">
        <f t="shared" si="3"/>
        <v>59.99999999994543</v>
      </c>
      <c r="P22" s="30">
        <v>386.86</v>
      </c>
      <c r="Q22" s="67">
        <f t="shared" si="4"/>
        <v>120.00000000023192</v>
      </c>
      <c r="R22" s="30">
        <v>29.26</v>
      </c>
      <c r="S22" s="67">
        <f t="shared" si="5"/>
        <v>120.00000000001876</v>
      </c>
      <c r="T22" s="74">
        <f t="shared" si="17"/>
        <v>2137.999999998442</v>
      </c>
      <c r="U22" s="47">
        <v>3444.396</v>
      </c>
      <c r="V22" s="12">
        <f t="shared" si="6"/>
        <v>1800.0000000010914</v>
      </c>
      <c r="W22" s="31">
        <v>2206.23</v>
      </c>
      <c r="X22" s="12">
        <f t="shared" si="7"/>
        <v>570.0000000001637</v>
      </c>
      <c r="Y22" s="47">
        <v>194.206</v>
      </c>
      <c r="Z22" s="12">
        <f t="shared" si="8"/>
        <v>39.99999999996362</v>
      </c>
      <c r="AA22" s="47">
        <v>6791.531</v>
      </c>
      <c r="AB22" s="12">
        <f t="shared" si="9"/>
        <v>1134.0000000000146</v>
      </c>
      <c r="AC22" s="30">
        <v>1036.457</v>
      </c>
      <c r="AD22" s="12">
        <f t="shared" si="10"/>
        <v>0</v>
      </c>
      <c r="AE22" s="47">
        <v>3749.282</v>
      </c>
      <c r="AF22" s="67">
        <f t="shared" si="11"/>
        <v>726.0000000005675</v>
      </c>
      <c r="AG22" s="47">
        <v>1730.38</v>
      </c>
      <c r="AH22" s="67">
        <f t="shared" si="11"/>
        <v>240.00000000114596</v>
      </c>
      <c r="AI22" s="30">
        <v>663.49</v>
      </c>
      <c r="AJ22" s="67">
        <f t="shared" si="11"/>
        <v>299.99999999972715</v>
      </c>
      <c r="AK22" s="30">
        <v>212.34</v>
      </c>
      <c r="AL22" s="67">
        <f t="shared" si="11"/>
        <v>0</v>
      </c>
      <c r="AM22" s="30">
        <v>0.14</v>
      </c>
      <c r="AN22" s="67">
        <f t="shared" si="12"/>
        <v>0</v>
      </c>
      <c r="AO22" s="73">
        <f t="shared" si="18"/>
        <v>4810.000000002674</v>
      </c>
      <c r="AP22" s="11"/>
      <c r="AQ22" s="12">
        <f t="shared" si="13"/>
        <v>0</v>
      </c>
      <c r="AR22" s="11"/>
      <c r="AS22" s="12">
        <f t="shared" si="14"/>
        <v>0</v>
      </c>
      <c r="AT22" s="11"/>
      <c r="AU22" s="12">
        <f t="shared" si="15"/>
        <v>0</v>
      </c>
      <c r="AV22" s="11"/>
      <c r="AW22" s="12">
        <f t="shared" si="16"/>
        <v>0</v>
      </c>
      <c r="AX22" s="13">
        <f t="shared" si="19"/>
        <v>6948.000000001116</v>
      </c>
    </row>
    <row r="23" spans="1:50" ht="12.75">
      <c r="A23" s="5" t="s">
        <v>20</v>
      </c>
      <c r="B23" s="47">
        <v>1726.314</v>
      </c>
      <c r="C23" s="12">
        <f t="shared" si="0"/>
        <v>309.00000000019645</v>
      </c>
      <c r="D23" s="34">
        <v>433.2</v>
      </c>
      <c r="E23" s="12">
        <f t="shared" si="1"/>
        <v>25.999999999953616</v>
      </c>
      <c r="F23" s="47">
        <v>1081.814</v>
      </c>
      <c r="G23" s="12">
        <f t="shared" si="2"/>
        <v>129.00000000036016</v>
      </c>
      <c r="H23" s="30">
        <v>2238.89</v>
      </c>
      <c r="I23" s="12">
        <f t="shared" si="2"/>
        <v>0</v>
      </c>
      <c r="J23" s="30">
        <v>2239.74</v>
      </c>
      <c r="K23" s="67">
        <f t="shared" si="3"/>
        <v>665.9999999992579</v>
      </c>
      <c r="L23" s="30">
        <v>1245.42</v>
      </c>
      <c r="M23" s="70">
        <f t="shared" si="3"/>
        <v>0</v>
      </c>
      <c r="N23" s="30">
        <v>466.34</v>
      </c>
      <c r="O23" s="67">
        <f t="shared" si="3"/>
        <v>0</v>
      </c>
      <c r="P23" s="30">
        <v>386.87</v>
      </c>
      <c r="Q23" s="67">
        <f t="shared" si="4"/>
        <v>59.99999999994543</v>
      </c>
      <c r="R23" s="30">
        <v>29.28</v>
      </c>
      <c r="S23" s="67">
        <f t="shared" si="5"/>
        <v>119.99999999999744</v>
      </c>
      <c r="T23" s="74">
        <f t="shared" si="17"/>
        <v>1129.999999999768</v>
      </c>
      <c r="U23" s="47">
        <v>3444.564</v>
      </c>
      <c r="V23" s="12">
        <f t="shared" si="6"/>
        <v>1007.9999999979918</v>
      </c>
      <c r="W23" s="31">
        <v>2206.33</v>
      </c>
      <c r="X23" s="12">
        <f t="shared" si="7"/>
        <v>299.99999999972715</v>
      </c>
      <c r="Y23" s="47">
        <v>194.212</v>
      </c>
      <c r="Z23" s="12">
        <f t="shared" si="8"/>
        <v>24.00000000000091</v>
      </c>
      <c r="AA23" s="47">
        <v>6791.844</v>
      </c>
      <c r="AB23" s="12">
        <f t="shared" si="9"/>
        <v>626.0000000002037</v>
      </c>
      <c r="AC23" s="30">
        <v>1036.457</v>
      </c>
      <c r="AD23" s="12">
        <f t="shared" si="10"/>
        <v>0</v>
      </c>
      <c r="AE23" s="47">
        <v>3749.413</v>
      </c>
      <c r="AF23" s="67">
        <f t="shared" si="11"/>
        <v>392.99999999957436</v>
      </c>
      <c r="AG23" s="47">
        <v>1730.43</v>
      </c>
      <c r="AH23" s="67">
        <f t="shared" si="11"/>
        <v>299.99999999972715</v>
      </c>
      <c r="AI23" s="30">
        <v>663.52</v>
      </c>
      <c r="AJ23" s="67">
        <f t="shared" si="11"/>
        <v>179.9999999998363</v>
      </c>
      <c r="AK23" s="30">
        <v>212.34</v>
      </c>
      <c r="AL23" s="67">
        <f t="shared" si="11"/>
        <v>0</v>
      </c>
      <c r="AM23" s="30">
        <v>0.14</v>
      </c>
      <c r="AN23" s="67">
        <f t="shared" si="12"/>
        <v>0</v>
      </c>
      <c r="AO23" s="73">
        <f t="shared" si="18"/>
        <v>2830.9999999970614</v>
      </c>
      <c r="AP23" s="11"/>
      <c r="AQ23" s="12">
        <f t="shared" si="13"/>
        <v>0</v>
      </c>
      <c r="AR23" s="11"/>
      <c r="AS23" s="12">
        <f t="shared" si="14"/>
        <v>0</v>
      </c>
      <c r="AT23" s="11"/>
      <c r="AU23" s="12">
        <f t="shared" si="15"/>
        <v>0</v>
      </c>
      <c r="AV23" s="11"/>
      <c r="AW23" s="12">
        <f t="shared" si="16"/>
        <v>0</v>
      </c>
      <c r="AX23" s="13">
        <f t="shared" si="19"/>
        <v>3960.9999999968295</v>
      </c>
    </row>
    <row r="24" spans="1:50" ht="12.75">
      <c r="A24" s="5" t="s">
        <v>21</v>
      </c>
      <c r="B24" s="47">
        <v>1726.46</v>
      </c>
      <c r="C24" s="12">
        <f t="shared" si="0"/>
        <v>437.9999999998745</v>
      </c>
      <c r="D24" s="34">
        <v>433.218</v>
      </c>
      <c r="E24" s="12">
        <f t="shared" si="1"/>
        <v>36.00000000005821</v>
      </c>
      <c r="F24" s="47">
        <v>1081.874</v>
      </c>
      <c r="G24" s="12">
        <f t="shared" si="2"/>
        <v>179.9999999998363</v>
      </c>
      <c r="H24" s="30">
        <v>2238.89</v>
      </c>
      <c r="I24" s="12">
        <f t="shared" si="2"/>
        <v>0</v>
      </c>
      <c r="J24" s="30">
        <v>2239.896</v>
      </c>
      <c r="K24" s="67">
        <f t="shared" si="3"/>
        <v>936.0000000024229</v>
      </c>
      <c r="L24" s="30">
        <v>1245.42</v>
      </c>
      <c r="M24" s="70">
        <f t="shared" si="3"/>
        <v>0</v>
      </c>
      <c r="N24" s="30">
        <v>466.35</v>
      </c>
      <c r="O24" s="67">
        <f t="shared" si="3"/>
        <v>60.00000000028649</v>
      </c>
      <c r="P24" s="30">
        <v>386.89</v>
      </c>
      <c r="Q24" s="67">
        <f t="shared" si="4"/>
        <v>119.99999999989086</v>
      </c>
      <c r="R24" s="30">
        <v>29.3</v>
      </c>
      <c r="S24" s="67">
        <f t="shared" si="5"/>
        <v>119.99999999999744</v>
      </c>
      <c r="T24" s="74">
        <f t="shared" si="17"/>
        <v>1650.0000000024784</v>
      </c>
      <c r="U24" s="47">
        <v>3444.787</v>
      </c>
      <c r="V24" s="12">
        <f t="shared" si="6"/>
        <v>1337.999999999738</v>
      </c>
      <c r="W24" s="31">
        <v>2206.48</v>
      </c>
      <c r="X24" s="12">
        <f t="shared" si="7"/>
        <v>450.00000000027285</v>
      </c>
      <c r="Y24" s="47">
        <v>194.22</v>
      </c>
      <c r="Z24" s="12">
        <f t="shared" si="8"/>
        <v>32.00000000003911</v>
      </c>
      <c r="AA24" s="47">
        <v>6792.275</v>
      </c>
      <c r="AB24" s="12">
        <f t="shared" si="9"/>
        <v>861.9999999991705</v>
      </c>
      <c r="AC24" s="30">
        <v>1036.457</v>
      </c>
      <c r="AD24" s="12">
        <f t="shared" si="10"/>
        <v>0</v>
      </c>
      <c r="AE24" s="47">
        <v>3749.591</v>
      </c>
      <c r="AF24" s="67">
        <f t="shared" si="11"/>
        <v>533.9999999996508</v>
      </c>
      <c r="AG24" s="47">
        <v>1730.47</v>
      </c>
      <c r="AH24" s="67">
        <f t="shared" si="11"/>
        <v>239.99999999978172</v>
      </c>
      <c r="AI24" s="30">
        <v>663.56</v>
      </c>
      <c r="AJ24" s="67">
        <f t="shared" si="11"/>
        <v>239.99999999978172</v>
      </c>
      <c r="AK24" s="30">
        <v>212.34</v>
      </c>
      <c r="AL24" s="67">
        <f t="shared" si="11"/>
        <v>0</v>
      </c>
      <c r="AM24" s="30">
        <v>0.14</v>
      </c>
      <c r="AN24" s="67">
        <f t="shared" si="12"/>
        <v>0</v>
      </c>
      <c r="AO24" s="73">
        <f t="shared" si="18"/>
        <v>3695.9999999984348</v>
      </c>
      <c r="AP24" s="11"/>
      <c r="AQ24" s="12">
        <f t="shared" si="13"/>
        <v>0</v>
      </c>
      <c r="AR24" s="11"/>
      <c r="AS24" s="12">
        <f t="shared" si="14"/>
        <v>0</v>
      </c>
      <c r="AT24" s="11"/>
      <c r="AU24" s="12">
        <f t="shared" si="15"/>
        <v>0</v>
      </c>
      <c r="AV24" s="11"/>
      <c r="AW24" s="12">
        <f t="shared" si="16"/>
        <v>0</v>
      </c>
      <c r="AX24" s="13">
        <f t="shared" si="19"/>
        <v>5346.000000000913</v>
      </c>
    </row>
    <row r="25" spans="1:50" ht="12.75">
      <c r="A25" s="5" t="s">
        <v>22</v>
      </c>
      <c r="B25" s="47">
        <v>1726.651</v>
      </c>
      <c r="C25" s="12">
        <f t="shared" si="0"/>
        <v>573.0000000000928</v>
      </c>
      <c r="D25" s="34">
        <v>433.241</v>
      </c>
      <c r="E25" s="12">
        <f t="shared" si="1"/>
        <v>45.999999999935426</v>
      </c>
      <c r="F25" s="47">
        <v>1081.951</v>
      </c>
      <c r="G25" s="12">
        <f t="shared" si="2"/>
        <v>230.99999999999454</v>
      </c>
      <c r="H25" s="30">
        <v>2238.89</v>
      </c>
      <c r="I25" s="12">
        <f t="shared" si="2"/>
        <v>0</v>
      </c>
      <c r="J25" s="30">
        <v>2239.989</v>
      </c>
      <c r="K25" s="67">
        <f t="shared" si="3"/>
        <v>557.9999999990832</v>
      </c>
      <c r="L25" s="30">
        <v>1245.42</v>
      </c>
      <c r="M25" s="70">
        <f t="shared" si="3"/>
        <v>0</v>
      </c>
      <c r="N25" s="30">
        <v>466.35</v>
      </c>
      <c r="O25" s="67">
        <f t="shared" si="3"/>
        <v>0</v>
      </c>
      <c r="P25" s="30">
        <v>386.91</v>
      </c>
      <c r="Q25" s="67">
        <f t="shared" si="4"/>
        <v>120.00000000023192</v>
      </c>
      <c r="R25" s="30">
        <v>29.32</v>
      </c>
      <c r="S25" s="67">
        <f t="shared" si="5"/>
        <v>119.99999999999744</v>
      </c>
      <c r="T25" s="74">
        <f t="shared" si="17"/>
        <v>1407.999999999106</v>
      </c>
      <c r="U25" s="47">
        <v>3445.078</v>
      </c>
      <c r="V25" s="12">
        <f t="shared" si="6"/>
        <v>1746.000000001004</v>
      </c>
      <c r="W25" s="31">
        <v>2206.58</v>
      </c>
      <c r="X25" s="12">
        <f t="shared" si="7"/>
        <v>299.99999999972715</v>
      </c>
      <c r="Y25" s="47">
        <v>194.23</v>
      </c>
      <c r="Z25" s="12">
        <f t="shared" si="8"/>
        <v>39.99999999996362</v>
      </c>
      <c r="AA25" s="47">
        <v>6792.832</v>
      </c>
      <c r="AB25" s="12">
        <f t="shared" si="9"/>
        <v>1114.000000001397</v>
      </c>
      <c r="AC25" s="30">
        <v>1036.457</v>
      </c>
      <c r="AD25" s="12">
        <f t="shared" si="10"/>
        <v>0</v>
      </c>
      <c r="AE25" s="47">
        <v>3749.811</v>
      </c>
      <c r="AF25" s="67">
        <f t="shared" si="11"/>
        <v>660.000000000764</v>
      </c>
      <c r="AG25" s="47">
        <v>1730.52</v>
      </c>
      <c r="AH25" s="67">
        <f t="shared" si="11"/>
        <v>299.99999999972715</v>
      </c>
      <c r="AI25" s="30">
        <v>663.61</v>
      </c>
      <c r="AJ25" s="67">
        <f t="shared" si="11"/>
        <v>300.0000000004093</v>
      </c>
      <c r="AK25" s="30">
        <v>212.34</v>
      </c>
      <c r="AL25" s="67">
        <f t="shared" si="11"/>
        <v>0</v>
      </c>
      <c r="AM25" s="30">
        <v>0.14</v>
      </c>
      <c r="AN25" s="67">
        <f t="shared" si="12"/>
        <v>0</v>
      </c>
      <c r="AO25" s="73">
        <f t="shared" si="18"/>
        <v>4460.000000002992</v>
      </c>
      <c r="AP25" s="11"/>
      <c r="AQ25" s="12">
        <f t="shared" si="13"/>
        <v>0</v>
      </c>
      <c r="AR25" s="11"/>
      <c r="AS25" s="12">
        <f t="shared" si="14"/>
        <v>0</v>
      </c>
      <c r="AT25" s="11"/>
      <c r="AU25" s="12">
        <f t="shared" si="15"/>
        <v>0</v>
      </c>
      <c r="AV25" s="11"/>
      <c r="AW25" s="12">
        <f t="shared" si="16"/>
        <v>0</v>
      </c>
      <c r="AX25" s="13">
        <f t="shared" si="19"/>
        <v>5868.000000002098</v>
      </c>
    </row>
    <row r="26" spans="1:50" ht="12.75">
      <c r="A26" s="5" t="s">
        <v>23</v>
      </c>
      <c r="B26" s="47">
        <v>1726.75</v>
      </c>
      <c r="C26" s="12">
        <f t="shared" si="0"/>
        <v>296.9999999997981</v>
      </c>
      <c r="D26" s="34">
        <v>433.254</v>
      </c>
      <c r="E26" s="12">
        <f t="shared" si="1"/>
        <v>26.000000000067303</v>
      </c>
      <c r="F26" s="47">
        <v>1081.991</v>
      </c>
      <c r="G26" s="12">
        <f t="shared" si="2"/>
        <v>119.99999999989086</v>
      </c>
      <c r="H26" s="30">
        <v>2238.89</v>
      </c>
      <c r="I26" s="12"/>
      <c r="J26" s="30">
        <v>2240.201</v>
      </c>
      <c r="K26" s="67">
        <f t="shared" si="3"/>
        <v>1271.9999999999345</v>
      </c>
      <c r="L26" s="30">
        <v>1245.42</v>
      </c>
      <c r="M26" s="70">
        <f t="shared" si="3"/>
        <v>0</v>
      </c>
      <c r="N26" s="30">
        <v>466.35</v>
      </c>
      <c r="O26" s="67">
        <f t="shared" si="3"/>
        <v>0</v>
      </c>
      <c r="P26" s="30">
        <v>386.92</v>
      </c>
      <c r="Q26" s="67">
        <f t="shared" si="4"/>
        <v>59.99999999994543</v>
      </c>
      <c r="R26" s="30">
        <v>29.33</v>
      </c>
      <c r="S26" s="67">
        <f t="shared" si="5"/>
        <v>59.99999999998806</v>
      </c>
      <c r="T26" s="74">
        <f t="shared" si="17"/>
        <v>1714.9999999996908</v>
      </c>
      <c r="U26" s="47">
        <v>3445.223</v>
      </c>
      <c r="V26" s="12">
        <f t="shared" si="6"/>
        <v>869.9999999998909</v>
      </c>
      <c r="W26" s="31">
        <v>2206.62</v>
      </c>
      <c r="X26" s="12">
        <f t="shared" si="7"/>
        <v>119.99999999989086</v>
      </c>
      <c r="Y26" s="47">
        <v>194.236</v>
      </c>
      <c r="Z26" s="12">
        <f t="shared" si="8"/>
        <v>24.00000000000091</v>
      </c>
      <c r="AA26" s="47">
        <v>6793.131</v>
      </c>
      <c r="AB26" s="12">
        <f t="shared" si="9"/>
        <v>597.9999999999563</v>
      </c>
      <c r="AC26" s="30">
        <v>1036.457</v>
      </c>
      <c r="AD26" s="12">
        <f t="shared" si="10"/>
        <v>0</v>
      </c>
      <c r="AE26" s="47">
        <v>3749.919</v>
      </c>
      <c r="AF26" s="67">
        <f t="shared" si="11"/>
        <v>323.9999999991596</v>
      </c>
      <c r="AG26" s="47">
        <v>1730.54</v>
      </c>
      <c r="AH26" s="67">
        <f t="shared" si="11"/>
        <v>119.99999999989086</v>
      </c>
      <c r="AI26" s="30">
        <v>663.64</v>
      </c>
      <c r="AJ26" s="67">
        <f t="shared" si="11"/>
        <v>179.9999999998363</v>
      </c>
      <c r="AK26" s="30">
        <v>212.34</v>
      </c>
      <c r="AL26" s="67">
        <f t="shared" si="11"/>
        <v>0</v>
      </c>
      <c r="AM26" s="30">
        <v>0.14</v>
      </c>
      <c r="AN26" s="67">
        <f t="shared" si="12"/>
        <v>0</v>
      </c>
      <c r="AO26" s="73">
        <f t="shared" si="18"/>
        <v>2235.9999999986258</v>
      </c>
      <c r="AP26" s="11"/>
      <c r="AQ26" s="12">
        <f t="shared" si="13"/>
        <v>0</v>
      </c>
      <c r="AR26" s="11"/>
      <c r="AS26" s="12">
        <f t="shared" si="14"/>
        <v>0</v>
      </c>
      <c r="AT26" s="11"/>
      <c r="AU26" s="12">
        <f t="shared" si="15"/>
        <v>0</v>
      </c>
      <c r="AV26" s="11"/>
      <c r="AW26" s="12">
        <f t="shared" si="16"/>
        <v>0</v>
      </c>
      <c r="AX26" s="13">
        <f t="shared" si="19"/>
        <v>3950.9999999983165</v>
      </c>
    </row>
    <row r="27" spans="1:50" ht="12.75">
      <c r="A27" s="5" t="s">
        <v>24</v>
      </c>
      <c r="B27" s="47">
        <v>1726.889</v>
      </c>
      <c r="C27" s="12">
        <f t="shared" si="0"/>
        <v>416.99999999968895</v>
      </c>
      <c r="D27" s="34">
        <v>433.272</v>
      </c>
      <c r="E27" s="12">
        <f t="shared" si="1"/>
        <v>35.99999999994452</v>
      </c>
      <c r="F27" s="47">
        <v>1082.047</v>
      </c>
      <c r="G27" s="12">
        <f t="shared" si="2"/>
        <v>168.00000000012005</v>
      </c>
      <c r="H27" s="30">
        <v>2238.89</v>
      </c>
      <c r="I27" s="12">
        <f t="shared" si="2"/>
        <v>0</v>
      </c>
      <c r="J27" s="30">
        <v>2240.335</v>
      </c>
      <c r="K27" s="67">
        <f t="shared" si="3"/>
        <v>804.0000000000873</v>
      </c>
      <c r="L27" s="30">
        <v>1245.42</v>
      </c>
      <c r="M27" s="70">
        <f t="shared" si="3"/>
        <v>0</v>
      </c>
      <c r="N27" s="30">
        <v>466.36</v>
      </c>
      <c r="O27" s="67">
        <f t="shared" si="3"/>
        <v>59.99999999994543</v>
      </c>
      <c r="P27" s="30">
        <v>386.93</v>
      </c>
      <c r="Q27" s="67">
        <f t="shared" si="4"/>
        <v>59.99999999994543</v>
      </c>
      <c r="R27" s="30">
        <v>29.34</v>
      </c>
      <c r="S27" s="67">
        <f t="shared" si="5"/>
        <v>60.00000000000938</v>
      </c>
      <c r="T27" s="74">
        <f t="shared" si="17"/>
        <v>1484.9999999997863</v>
      </c>
      <c r="U27" s="47">
        <v>3445.441</v>
      </c>
      <c r="V27" s="12">
        <f t="shared" si="6"/>
        <v>1307.9999999990832</v>
      </c>
      <c r="W27" s="31">
        <v>2206.68</v>
      </c>
      <c r="X27" s="12">
        <f t="shared" si="7"/>
        <v>179.9999999998363</v>
      </c>
      <c r="Y27" s="47">
        <v>194.244</v>
      </c>
      <c r="Z27" s="12">
        <f t="shared" si="8"/>
        <v>32.00000000003911</v>
      </c>
      <c r="AA27" s="47">
        <v>6793.586</v>
      </c>
      <c r="AB27" s="12">
        <f t="shared" si="9"/>
        <v>909.9999999998545</v>
      </c>
      <c r="AC27" s="30">
        <v>1036.457</v>
      </c>
      <c r="AD27" s="12">
        <f t="shared" si="10"/>
        <v>0</v>
      </c>
      <c r="AE27" s="47">
        <v>3750.066</v>
      </c>
      <c r="AF27" s="67">
        <f t="shared" si="11"/>
        <v>440.99999999980355</v>
      </c>
      <c r="AG27" s="47">
        <v>1730.58</v>
      </c>
      <c r="AH27" s="67">
        <f t="shared" si="11"/>
        <v>239.99999999978172</v>
      </c>
      <c r="AI27" s="30">
        <v>663.67</v>
      </c>
      <c r="AJ27" s="67">
        <f t="shared" si="11"/>
        <v>179.9999999998363</v>
      </c>
      <c r="AK27" s="30">
        <v>212.34</v>
      </c>
      <c r="AL27" s="67">
        <f t="shared" si="11"/>
        <v>0</v>
      </c>
      <c r="AM27" s="30">
        <v>0.14</v>
      </c>
      <c r="AN27" s="67">
        <f t="shared" si="12"/>
        <v>0</v>
      </c>
      <c r="AO27" s="73">
        <f t="shared" si="18"/>
        <v>3290.9999999982347</v>
      </c>
      <c r="AP27" s="11"/>
      <c r="AQ27" s="12">
        <f t="shared" si="13"/>
        <v>0</v>
      </c>
      <c r="AR27" s="11"/>
      <c r="AS27" s="12">
        <f t="shared" si="14"/>
        <v>0</v>
      </c>
      <c r="AT27" s="11"/>
      <c r="AU27" s="12">
        <f t="shared" si="15"/>
        <v>0</v>
      </c>
      <c r="AV27" s="11"/>
      <c r="AW27" s="12">
        <f t="shared" si="16"/>
        <v>0</v>
      </c>
      <c r="AX27" s="13">
        <f t="shared" si="19"/>
        <v>4775.999999998021</v>
      </c>
    </row>
    <row r="28" spans="1:50" ht="12.75">
      <c r="A28" s="5" t="s">
        <v>25</v>
      </c>
      <c r="B28" s="47">
        <v>1727.102</v>
      </c>
      <c r="C28" s="12">
        <f t="shared" si="0"/>
        <v>639.0000000005784</v>
      </c>
      <c r="D28" s="34">
        <v>433.302</v>
      </c>
      <c r="E28" s="12">
        <f t="shared" si="1"/>
        <v>60.00000000005912</v>
      </c>
      <c r="F28" s="47">
        <v>1082.133</v>
      </c>
      <c r="G28" s="12">
        <f t="shared" si="2"/>
        <v>258.0000000000382</v>
      </c>
      <c r="H28" s="30">
        <v>2238.89</v>
      </c>
      <c r="I28" s="12">
        <f t="shared" si="2"/>
        <v>0</v>
      </c>
      <c r="J28" s="30">
        <v>2240.529</v>
      </c>
      <c r="K28" s="67">
        <f t="shared" si="3"/>
        <v>1163.99999999976</v>
      </c>
      <c r="L28" s="30">
        <v>1245.42</v>
      </c>
      <c r="M28" s="70">
        <f t="shared" si="3"/>
        <v>0</v>
      </c>
      <c r="N28" s="30">
        <v>466.36</v>
      </c>
      <c r="O28" s="67">
        <f t="shared" si="3"/>
        <v>0</v>
      </c>
      <c r="P28" s="30">
        <v>386.96</v>
      </c>
      <c r="Q28" s="67">
        <f t="shared" si="4"/>
        <v>179.9999999998363</v>
      </c>
      <c r="R28" s="30">
        <v>29.36</v>
      </c>
      <c r="S28" s="67">
        <f t="shared" si="5"/>
        <v>119.99999999999744</v>
      </c>
      <c r="T28" s="74">
        <f t="shared" si="17"/>
        <v>2121.0000000004356</v>
      </c>
      <c r="U28" s="47">
        <v>3445.722</v>
      </c>
      <c r="V28" s="12">
        <f t="shared" si="6"/>
        <v>1686.000000002423</v>
      </c>
      <c r="W28" s="31">
        <v>2206.75</v>
      </c>
      <c r="X28" s="12">
        <f t="shared" si="7"/>
        <v>210.00000000049113</v>
      </c>
      <c r="Y28" s="47">
        <v>194.254</v>
      </c>
      <c r="Z28" s="12">
        <f t="shared" si="8"/>
        <v>39.99999999996362</v>
      </c>
      <c r="AA28" s="47">
        <v>6794.2</v>
      </c>
      <c r="AB28" s="12">
        <f t="shared" si="9"/>
        <v>1227.999999999156</v>
      </c>
      <c r="AC28" s="30">
        <v>1036.457</v>
      </c>
      <c r="AD28" s="12">
        <f t="shared" si="10"/>
        <v>0</v>
      </c>
      <c r="AE28" s="47">
        <v>3750.256</v>
      </c>
      <c r="AF28" s="67">
        <f t="shared" si="11"/>
        <v>570.0000000001637</v>
      </c>
      <c r="AG28" s="47">
        <v>1730.63</v>
      </c>
      <c r="AH28" s="67">
        <f t="shared" si="11"/>
        <v>300.0000000010914</v>
      </c>
      <c r="AI28" s="30">
        <v>663.71</v>
      </c>
      <c r="AJ28" s="67">
        <f t="shared" si="11"/>
        <v>240.00000000046384</v>
      </c>
      <c r="AK28" s="30">
        <v>212.34</v>
      </c>
      <c r="AL28" s="67">
        <f t="shared" si="11"/>
        <v>0</v>
      </c>
      <c r="AM28" s="30">
        <v>0.14</v>
      </c>
      <c r="AN28" s="67">
        <f t="shared" si="12"/>
        <v>0</v>
      </c>
      <c r="AO28" s="73">
        <f t="shared" si="18"/>
        <v>4274.000000003753</v>
      </c>
      <c r="AP28" s="11"/>
      <c r="AQ28" s="12">
        <f t="shared" si="13"/>
        <v>0</v>
      </c>
      <c r="AR28" s="11"/>
      <c r="AS28" s="12">
        <f t="shared" si="14"/>
        <v>0</v>
      </c>
      <c r="AT28" s="11"/>
      <c r="AU28" s="12">
        <f t="shared" si="15"/>
        <v>0</v>
      </c>
      <c r="AV28" s="11"/>
      <c r="AW28" s="12">
        <f t="shared" si="16"/>
        <v>0</v>
      </c>
      <c r="AX28" s="13">
        <f t="shared" si="19"/>
        <v>6395.000000004188</v>
      </c>
    </row>
    <row r="29" spans="1:50" ht="12.75">
      <c r="A29" s="5" t="s">
        <v>26</v>
      </c>
      <c r="B29" s="47">
        <v>1727.266</v>
      </c>
      <c r="C29" s="12">
        <f t="shared" si="0"/>
        <v>491.9999999999618</v>
      </c>
      <c r="D29" s="34">
        <v>433.324</v>
      </c>
      <c r="E29" s="12">
        <f t="shared" si="1"/>
        <v>43.99999999998272</v>
      </c>
      <c r="F29" s="47">
        <v>1082.193</v>
      </c>
      <c r="G29" s="12">
        <f t="shared" si="2"/>
        <v>179.9999999998363</v>
      </c>
      <c r="H29" s="30">
        <v>2238.89</v>
      </c>
      <c r="I29" s="12">
        <f t="shared" si="2"/>
        <v>0</v>
      </c>
      <c r="J29" s="30">
        <v>2240.663</v>
      </c>
      <c r="K29" s="67">
        <f t="shared" si="3"/>
        <v>804.0000000000873</v>
      </c>
      <c r="L29" s="30">
        <v>1245.42</v>
      </c>
      <c r="M29" s="70">
        <f t="shared" si="3"/>
        <v>0</v>
      </c>
      <c r="N29" s="30">
        <v>466.37</v>
      </c>
      <c r="O29" s="67">
        <f t="shared" si="3"/>
        <v>59.99999999994543</v>
      </c>
      <c r="P29" s="30">
        <v>386.97</v>
      </c>
      <c r="Q29" s="67">
        <f t="shared" si="4"/>
        <v>60.00000000028649</v>
      </c>
      <c r="R29" s="30">
        <v>29.37</v>
      </c>
      <c r="S29" s="67">
        <f t="shared" si="5"/>
        <v>60.00000000000938</v>
      </c>
      <c r="T29" s="74">
        <f t="shared" si="17"/>
        <v>1579.9999999998136</v>
      </c>
      <c r="U29" s="47">
        <v>3445.933</v>
      </c>
      <c r="V29" s="12">
        <f t="shared" si="6"/>
        <v>1265.9999999987122</v>
      </c>
      <c r="W29" s="31">
        <v>2206.8</v>
      </c>
      <c r="X29" s="12">
        <f t="shared" si="7"/>
        <v>150.0000000005457</v>
      </c>
      <c r="Y29" s="47">
        <v>194.262</v>
      </c>
      <c r="Z29" s="12">
        <f t="shared" si="8"/>
        <v>32.00000000003911</v>
      </c>
      <c r="AA29" s="47">
        <v>6794.679</v>
      </c>
      <c r="AB29" s="12">
        <f t="shared" si="9"/>
        <v>958.0000000005384</v>
      </c>
      <c r="AC29" s="30">
        <v>1036.457</v>
      </c>
      <c r="AD29" s="12">
        <f t="shared" si="10"/>
        <v>0</v>
      </c>
      <c r="AE29" s="47">
        <v>3750.4</v>
      </c>
      <c r="AF29" s="67">
        <f t="shared" si="11"/>
        <v>432.0000000006985</v>
      </c>
      <c r="AG29" s="47">
        <v>1730.66</v>
      </c>
      <c r="AH29" s="67">
        <f t="shared" si="11"/>
        <v>179.9999999998363</v>
      </c>
      <c r="AI29" s="30">
        <v>663.74</v>
      </c>
      <c r="AJ29" s="67">
        <f t="shared" si="11"/>
        <v>179.9999999998363</v>
      </c>
      <c r="AK29" s="30">
        <v>212.34</v>
      </c>
      <c r="AL29" s="67">
        <f t="shared" si="11"/>
        <v>0</v>
      </c>
      <c r="AM29" s="30">
        <v>0.14</v>
      </c>
      <c r="AN29" s="67">
        <f t="shared" si="12"/>
        <v>0</v>
      </c>
      <c r="AO29" s="73">
        <f t="shared" si="18"/>
        <v>3198.0000000002065</v>
      </c>
      <c r="AP29" s="11"/>
      <c r="AQ29" s="12">
        <f t="shared" si="13"/>
        <v>0</v>
      </c>
      <c r="AR29" s="11"/>
      <c r="AS29" s="12">
        <f t="shared" si="14"/>
        <v>0</v>
      </c>
      <c r="AT29" s="11"/>
      <c r="AU29" s="12">
        <f t="shared" si="15"/>
        <v>0</v>
      </c>
      <c r="AV29" s="11"/>
      <c r="AW29" s="12">
        <f t="shared" si="16"/>
        <v>0</v>
      </c>
      <c r="AX29" s="13">
        <f t="shared" si="19"/>
        <v>4778.00000000002</v>
      </c>
    </row>
    <row r="30" spans="1:50" ht="12.75">
      <c r="A30" s="5" t="s">
        <v>27</v>
      </c>
      <c r="B30" s="47">
        <v>1727.4</v>
      </c>
      <c r="C30" s="12">
        <f t="shared" si="0"/>
        <v>402.00000000004366</v>
      </c>
      <c r="D30" s="34">
        <v>433.34</v>
      </c>
      <c r="E30" s="12">
        <f t="shared" si="1"/>
        <v>31.99999999992542</v>
      </c>
      <c r="F30" s="47">
        <v>1082.243</v>
      </c>
      <c r="G30" s="12">
        <f t="shared" si="2"/>
        <v>149.99999999986358</v>
      </c>
      <c r="H30" s="30">
        <v>2238.89</v>
      </c>
      <c r="I30" s="12">
        <f t="shared" si="2"/>
        <v>0</v>
      </c>
      <c r="J30" s="30">
        <v>2240.776</v>
      </c>
      <c r="K30" s="67">
        <f t="shared" si="3"/>
        <v>677.9999999989741</v>
      </c>
      <c r="L30" s="30">
        <v>1245.42</v>
      </c>
      <c r="M30" s="70">
        <f t="shared" si="3"/>
        <v>0</v>
      </c>
      <c r="N30" s="30">
        <v>466.37</v>
      </c>
      <c r="O30" s="67">
        <f t="shared" si="3"/>
        <v>0</v>
      </c>
      <c r="P30" s="30">
        <v>386.99</v>
      </c>
      <c r="Q30" s="67">
        <f t="shared" si="4"/>
        <v>119.99999999989086</v>
      </c>
      <c r="R30" s="30">
        <v>29.38</v>
      </c>
      <c r="S30" s="67">
        <f t="shared" si="5"/>
        <v>59.99999999998806</v>
      </c>
      <c r="T30" s="74">
        <f t="shared" si="17"/>
        <v>1261.9999999988067</v>
      </c>
      <c r="U30" s="47">
        <v>3446.101</v>
      </c>
      <c r="V30" s="12">
        <f t="shared" si="6"/>
        <v>1008.0000000007203</v>
      </c>
      <c r="W30" s="31">
        <v>2206.84</v>
      </c>
      <c r="X30" s="12">
        <f t="shared" si="7"/>
        <v>119.99999999989086</v>
      </c>
      <c r="Y30" s="47">
        <v>194.269</v>
      </c>
      <c r="Z30" s="12">
        <f t="shared" si="8"/>
        <v>28.00000000002001</v>
      </c>
      <c r="AA30" s="47">
        <v>6795.077</v>
      </c>
      <c r="AB30" s="12">
        <f t="shared" si="9"/>
        <v>796.0000000002765</v>
      </c>
      <c r="AC30" s="30">
        <v>1036.457</v>
      </c>
      <c r="AD30" s="12">
        <f t="shared" si="10"/>
        <v>0</v>
      </c>
      <c r="AE30" s="47">
        <v>3750.517</v>
      </c>
      <c r="AF30" s="67">
        <f t="shared" si="11"/>
        <v>350.9999999992033</v>
      </c>
      <c r="AG30" s="47">
        <v>1730.68</v>
      </c>
      <c r="AH30" s="67">
        <f t="shared" si="11"/>
        <v>119.99999999989086</v>
      </c>
      <c r="AI30" s="30">
        <v>663.76</v>
      </c>
      <c r="AJ30" s="67">
        <f t="shared" si="11"/>
        <v>119.99999999989086</v>
      </c>
      <c r="AK30" s="30">
        <v>212.34</v>
      </c>
      <c r="AL30" s="67">
        <f t="shared" si="11"/>
        <v>0</v>
      </c>
      <c r="AM30" s="30">
        <v>0.14</v>
      </c>
      <c r="AN30" s="67">
        <f t="shared" si="12"/>
        <v>0</v>
      </c>
      <c r="AO30" s="73">
        <f t="shared" si="18"/>
        <v>2542.9999999998927</v>
      </c>
      <c r="AP30" s="11"/>
      <c r="AQ30" s="12">
        <f t="shared" si="13"/>
        <v>0</v>
      </c>
      <c r="AR30" s="11"/>
      <c r="AS30" s="12">
        <f t="shared" si="14"/>
        <v>0</v>
      </c>
      <c r="AT30" s="11"/>
      <c r="AU30" s="12">
        <f t="shared" si="15"/>
        <v>0</v>
      </c>
      <c r="AV30" s="11"/>
      <c r="AW30" s="12">
        <f t="shared" si="16"/>
        <v>0</v>
      </c>
      <c r="AX30" s="13">
        <f t="shared" si="19"/>
        <v>3804.9999999986994</v>
      </c>
    </row>
    <row r="31" spans="1:50" ht="12.75">
      <c r="A31" s="5" t="s">
        <v>28</v>
      </c>
      <c r="B31" s="50">
        <v>1727.563</v>
      </c>
      <c r="C31" s="29">
        <f>(B31-B30)*B$5</f>
        <v>489.00000000003274</v>
      </c>
      <c r="D31" s="37">
        <v>433.357</v>
      </c>
      <c r="E31" s="29">
        <f>(D31-D30)*D$5</f>
        <v>34.0000000001055</v>
      </c>
      <c r="F31" s="50">
        <v>1082.306</v>
      </c>
      <c r="G31" s="29">
        <f>(F31-F30)*F$5</f>
        <v>189.0000000003056</v>
      </c>
      <c r="H31" s="30">
        <v>2238.89</v>
      </c>
      <c r="I31" s="29">
        <f>(H31-H30)*H$5</f>
        <v>0</v>
      </c>
      <c r="J31" s="30">
        <v>2240.912</v>
      </c>
      <c r="K31" s="68">
        <f>(J31-J30)*J$5</f>
        <v>815.9999999998035</v>
      </c>
      <c r="L31" s="30">
        <v>1245.42</v>
      </c>
      <c r="M31" s="70">
        <f>(L31-L30)*L$5</f>
        <v>0</v>
      </c>
      <c r="N31" s="30">
        <v>466.38</v>
      </c>
      <c r="O31" s="67">
        <f>(N31-N30)*N$5</f>
        <v>59.99999999994543</v>
      </c>
      <c r="P31" s="30">
        <v>387</v>
      </c>
      <c r="Q31" s="67">
        <f>(P31-P30)*P$5</f>
        <v>59.99999999994543</v>
      </c>
      <c r="R31" s="30">
        <v>29.39</v>
      </c>
      <c r="S31" s="67">
        <f>(R31-R30)*R$5</f>
        <v>60.00000000000938</v>
      </c>
      <c r="T31" s="74">
        <f t="shared" si="17"/>
        <v>1588.0000000001928</v>
      </c>
      <c r="U31" s="50">
        <v>3446.306</v>
      </c>
      <c r="V31" s="29">
        <f>(U31-U30)*U$5</f>
        <v>1229.9999999995634</v>
      </c>
      <c r="W31" s="31">
        <v>2206.88</v>
      </c>
      <c r="X31" s="29">
        <f>(W31-W30)*W$5</f>
        <v>119.99999999989086</v>
      </c>
      <c r="Y31" s="50">
        <v>194.278</v>
      </c>
      <c r="Z31" s="29">
        <f>(Y31-Y30)*Y$5</f>
        <v>35.99999999994452</v>
      </c>
      <c r="AA31" s="50">
        <v>6795.55</v>
      </c>
      <c r="AB31" s="29">
        <f>(AA31-AA30)*AA$5</f>
        <v>945.9999999999127</v>
      </c>
      <c r="AC31" s="30">
        <v>1036.457</v>
      </c>
      <c r="AD31" s="29">
        <f>(AC31-AC30)*AC$5</f>
        <v>0</v>
      </c>
      <c r="AE31" s="50">
        <v>3750.658</v>
      </c>
      <c r="AF31" s="68">
        <f>(AE31-AE30)*AE$5</f>
        <v>423.0000000002292</v>
      </c>
      <c r="AG31" s="47">
        <v>1730.71</v>
      </c>
      <c r="AH31" s="67">
        <f>(AG31-AG30)*AG$5</f>
        <v>179.9999999998363</v>
      </c>
      <c r="AI31" s="30">
        <v>663.79</v>
      </c>
      <c r="AJ31" s="67">
        <f>(AI31-AI30)*AI$5</f>
        <v>179.9999999998363</v>
      </c>
      <c r="AK31" s="30">
        <v>212.34</v>
      </c>
      <c r="AL31" s="67">
        <f>(AK31-AK30)*AK$5</f>
        <v>0</v>
      </c>
      <c r="AM31" s="30">
        <v>0.14</v>
      </c>
      <c r="AN31" s="67">
        <f>(AM31-AM30)*AM$5</f>
        <v>0</v>
      </c>
      <c r="AO31" s="74">
        <f t="shared" si="18"/>
        <v>3114.9999999992133</v>
      </c>
      <c r="AP31" s="28"/>
      <c r="AQ31" s="29"/>
      <c r="AR31" s="28"/>
      <c r="AS31" s="29"/>
      <c r="AT31" s="28"/>
      <c r="AU31" s="29"/>
      <c r="AV31" s="28"/>
      <c r="AW31" s="29"/>
      <c r="AX31" s="13">
        <f t="shared" si="19"/>
        <v>4702.999999999406</v>
      </c>
    </row>
    <row r="32" spans="1:50" ht="13.5" thickBot="1">
      <c r="A32" s="5" t="s">
        <v>40</v>
      </c>
      <c r="B32" s="52">
        <v>1727.689</v>
      </c>
      <c r="C32" s="15">
        <f>(B32-B30)*B$5</f>
        <v>866.9999999999618</v>
      </c>
      <c r="D32" s="39">
        <v>433.374</v>
      </c>
      <c r="E32" s="15">
        <f>(D32-D30)*D$5</f>
        <v>68.00000000009732</v>
      </c>
      <c r="F32" s="52">
        <v>1082.355</v>
      </c>
      <c r="G32" s="15">
        <f>(F32-F30)*F$5</f>
        <v>336.0000000002401</v>
      </c>
      <c r="H32" s="30">
        <v>2238.89</v>
      </c>
      <c r="I32" s="15">
        <f>(H32-H30)*H$5</f>
        <v>0</v>
      </c>
      <c r="J32" s="30">
        <v>2241.016</v>
      </c>
      <c r="K32" s="69">
        <f>(J32-J31)*J$5</f>
        <v>624.0000000016153</v>
      </c>
      <c r="L32" s="30">
        <v>1245.42</v>
      </c>
      <c r="M32" s="77">
        <f>(L32-L31)*L$5</f>
        <v>0</v>
      </c>
      <c r="N32" s="30">
        <v>466.38</v>
      </c>
      <c r="O32" s="68">
        <f>(N32-N31)*N$5</f>
        <v>0</v>
      </c>
      <c r="P32" s="30">
        <v>387.02</v>
      </c>
      <c r="Q32" s="68">
        <f>(P32-P31)*P$5</f>
        <v>119.99999999989086</v>
      </c>
      <c r="R32" s="30">
        <v>29.4</v>
      </c>
      <c r="S32" s="68">
        <f>(R32-R31)*R$5</f>
        <v>59.99999999998806</v>
      </c>
      <c r="T32" s="79">
        <f t="shared" si="17"/>
        <v>1895.0000000019145</v>
      </c>
      <c r="U32" s="52">
        <v>3446.467</v>
      </c>
      <c r="V32" s="15">
        <f>(U32-U31)*U$5</f>
        <v>966.0000000003492</v>
      </c>
      <c r="W32" s="31">
        <v>2206.93</v>
      </c>
      <c r="X32" s="15">
        <f>(W32-W31)*W$5</f>
        <v>149.99999999918145</v>
      </c>
      <c r="Y32" s="52">
        <v>194.286</v>
      </c>
      <c r="Z32" s="15">
        <f>(Y32-Y31)*Y$5</f>
        <v>32.00000000003911</v>
      </c>
      <c r="AA32" s="52">
        <v>6795.898</v>
      </c>
      <c r="AB32" s="15">
        <f>(AA32-AA31)*AA$5</f>
        <v>695.9999999999127</v>
      </c>
      <c r="AC32" s="30">
        <v>1036.457</v>
      </c>
      <c r="AD32" s="15">
        <f>(AC32-AC31)*AC$5</f>
        <v>0</v>
      </c>
      <c r="AE32" s="52">
        <v>3750.766</v>
      </c>
      <c r="AF32" s="69">
        <f>(AE32-AE31)*AE$5</f>
        <v>324.00000000052387</v>
      </c>
      <c r="AG32" s="47">
        <v>1730.73</v>
      </c>
      <c r="AH32" s="68">
        <f>(AG32-AG31)*AG$5</f>
        <v>119.99999999989086</v>
      </c>
      <c r="AI32" s="30">
        <v>663.81</v>
      </c>
      <c r="AJ32" s="68">
        <f>(AI32-AI31)*AI$5</f>
        <v>119.99999999989086</v>
      </c>
      <c r="AK32" s="30">
        <v>212.34</v>
      </c>
      <c r="AL32" s="67">
        <f>(AK32-AK31)*AK$5</f>
        <v>0</v>
      </c>
      <c r="AM32" s="30">
        <v>0.14</v>
      </c>
      <c r="AN32" s="67">
        <f>(AM32-AM31)*AM$5</f>
        <v>0</v>
      </c>
      <c r="AO32" s="73">
        <f t="shared" si="18"/>
        <v>2407.999999999788</v>
      </c>
      <c r="AP32" s="14"/>
      <c r="AQ32" s="15">
        <f>(AP32-AP30)*AP$5</f>
        <v>0</v>
      </c>
      <c r="AR32" s="14"/>
      <c r="AS32" s="15">
        <f>(AR32-AR30)*AR$5</f>
        <v>0</v>
      </c>
      <c r="AT32" s="14"/>
      <c r="AU32" s="15">
        <f>(AT32-AT30)*AT$5</f>
        <v>0</v>
      </c>
      <c r="AV32" s="14"/>
      <c r="AW32" s="15">
        <f>(AV32-AV30)*AV$5</f>
        <v>0</v>
      </c>
      <c r="AX32" s="80">
        <f t="shared" si="19"/>
        <v>4303.000000001703</v>
      </c>
    </row>
    <row r="33" spans="2:50" ht="13.5" thickBot="1">
      <c r="B33" s="16"/>
      <c r="C33" s="17">
        <f>SUM(C8:C32)</f>
        <v>9123.000000000502</v>
      </c>
      <c r="D33" s="16"/>
      <c r="E33" s="17">
        <f>SUM(E8:E32)</f>
        <v>902.0000000001573</v>
      </c>
      <c r="F33" s="16"/>
      <c r="G33" s="17">
        <f>SUM(G8:G32)</f>
        <v>3885.0000000002183</v>
      </c>
      <c r="H33" s="16"/>
      <c r="I33" s="17">
        <f>SUM(I8:I32)</f>
        <v>0</v>
      </c>
      <c r="J33" s="16"/>
      <c r="K33" s="18">
        <f>SUM(K8:K32)</f>
        <v>17118.000000000393</v>
      </c>
      <c r="L33" s="84"/>
      <c r="M33" s="17">
        <f>SUM(M8:M32)</f>
        <v>0</v>
      </c>
      <c r="N33" s="78"/>
      <c r="O33" s="17">
        <f>SUM(O8:O32)</f>
        <v>660.0000000000819</v>
      </c>
      <c r="P33" s="78"/>
      <c r="Q33" s="17">
        <f>SUM(Q8:Q32)</f>
        <v>1919.999999999959</v>
      </c>
      <c r="R33" s="78"/>
      <c r="S33" s="17">
        <f>SUM(S8:S32)</f>
        <v>2039.9999999999986</v>
      </c>
      <c r="T33" s="17">
        <f>SUM(T8:T32)</f>
        <v>31688.00000000135</v>
      </c>
      <c r="U33" s="16"/>
      <c r="V33" s="17">
        <f>SUM(V8:V32)</f>
        <v>25758.00000000072</v>
      </c>
      <c r="W33" s="41"/>
      <c r="X33" s="17">
        <f>SUM(X8:X32)</f>
        <v>5880.000000000109</v>
      </c>
      <c r="Y33" s="16"/>
      <c r="Z33" s="17">
        <f>SUM(Z8:Z32)</f>
        <v>796.0000000000491</v>
      </c>
      <c r="AA33" s="16"/>
      <c r="AB33" s="17">
        <f>SUM(AB8:AB32)</f>
        <v>17416.000000001077</v>
      </c>
      <c r="AC33" s="16"/>
      <c r="AD33" s="17">
        <f>SUM(AD8:AD32)</f>
        <v>0</v>
      </c>
      <c r="AE33" s="16"/>
      <c r="AF33" s="17">
        <f>SUM(AF8:AF32)</f>
        <v>10388.000000000731</v>
      </c>
      <c r="AG33" s="59"/>
      <c r="AH33" s="17">
        <f>SUM(AH8:AH32)</f>
        <v>4500</v>
      </c>
      <c r="AI33" s="59"/>
      <c r="AJ33" s="17">
        <f>SUM(AJ8:AJ32)</f>
        <v>4079.9999999997</v>
      </c>
      <c r="AK33" s="59"/>
      <c r="AL33" s="17">
        <f>SUM(AL8:AL32)</f>
        <v>0</v>
      </c>
      <c r="AM33" s="59"/>
      <c r="AN33" s="17">
        <f>SUM(AN8:AN32)</f>
        <v>0</v>
      </c>
      <c r="AO33" s="81">
        <f>SUM(AO8:AO32)</f>
        <v>68818.00000000237</v>
      </c>
      <c r="AP33" s="16"/>
      <c r="AQ33" s="17">
        <f>SUM(AQ8:AQ32)</f>
        <v>0</v>
      </c>
      <c r="AR33" s="16"/>
      <c r="AS33" s="17">
        <f>SUM(AS8:AS32)</f>
        <v>0</v>
      </c>
      <c r="AT33" s="16"/>
      <c r="AU33" s="17">
        <f>SUM(AU8:AU32)</f>
        <v>0</v>
      </c>
      <c r="AV33" s="16"/>
      <c r="AW33" s="18">
        <f>SUM(AW8:AW32)</f>
        <v>0</v>
      </c>
      <c r="AX33" s="82">
        <f>SUM(C33+E33+G33+I33+K33+V33+X33+Z33+AB33+AD33+AF33+AQ33+AS33+AU33+AW33+M33+O33++AH33++AJ33)</f>
        <v>100506.00000000374</v>
      </c>
    </row>
    <row r="34" ht="12.75">
      <c r="F34" s="27"/>
    </row>
  </sheetData>
  <sheetProtection formatCells="0" formatColumns="0" formatRows="0"/>
  <mergeCells count="49">
    <mergeCell ref="N6:O6"/>
    <mergeCell ref="AG5:AH5"/>
    <mergeCell ref="AG6:AH6"/>
    <mergeCell ref="AP5:AQ5"/>
    <mergeCell ref="W6:X6"/>
    <mergeCell ref="AP6:AQ6"/>
    <mergeCell ref="AI5:AJ5"/>
    <mergeCell ref="U5:V5"/>
    <mergeCell ref="W5:X5"/>
    <mergeCell ref="AK5:AL5"/>
    <mergeCell ref="P6:Q6"/>
    <mergeCell ref="D5:E5"/>
    <mergeCell ref="D6:E6"/>
    <mergeCell ref="F6:G6"/>
    <mergeCell ref="H5:I5"/>
    <mergeCell ref="H6:I6"/>
    <mergeCell ref="L6:M6"/>
    <mergeCell ref="L5:M5"/>
    <mergeCell ref="N5:O5"/>
    <mergeCell ref="J5:K5"/>
    <mergeCell ref="P5:Q5"/>
    <mergeCell ref="A1:I1"/>
    <mergeCell ref="AT5:AU5"/>
    <mergeCell ref="F5:G5"/>
    <mergeCell ref="AC5:AD5"/>
    <mergeCell ref="T5:T6"/>
    <mergeCell ref="AO5:AO6"/>
    <mergeCell ref="B6:C6"/>
    <mergeCell ref="B5:C5"/>
    <mergeCell ref="Y5:Z5"/>
    <mergeCell ref="AI6:AJ6"/>
    <mergeCell ref="AV5:AW5"/>
    <mergeCell ref="AV6:AW6"/>
    <mergeCell ref="J6:K6"/>
    <mergeCell ref="U6:V6"/>
    <mergeCell ref="AR5:AS5"/>
    <mergeCell ref="AR6:AS6"/>
    <mergeCell ref="AC6:AD6"/>
    <mergeCell ref="AK6:AL6"/>
    <mergeCell ref="R5:S5"/>
    <mergeCell ref="R6:S6"/>
    <mergeCell ref="AM5:AN5"/>
    <mergeCell ref="AM6:AN6"/>
    <mergeCell ref="AT6:AU6"/>
    <mergeCell ref="AE5:AF5"/>
    <mergeCell ref="AE6:AF6"/>
    <mergeCell ref="Y6:Z6"/>
    <mergeCell ref="AA5:AB5"/>
    <mergeCell ref="AA6:AB6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3"/>
  <sheetViews>
    <sheetView showZeros="0" defaultGridColor="0" zoomScalePageLayoutView="0" colorId="48" workbookViewId="0" topLeftCell="A1">
      <pane xSplit="1" ySplit="7" topLeftCell="J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7" sqref="E7"/>
    </sheetView>
  </sheetViews>
  <sheetFormatPr defaultColWidth="9.00390625" defaultRowHeight="12.75" outlineLevelCol="1"/>
  <cols>
    <col min="1" max="1" width="6.625" style="0" customWidth="1"/>
    <col min="2" max="2" width="10.125" style="0" customWidth="1"/>
    <col min="3" max="3" width="11.125" style="0" customWidth="1"/>
    <col min="4" max="4" width="10.625" style="0" customWidth="1"/>
    <col min="5" max="7" width="10.375" style="0" customWidth="1"/>
    <col min="8" max="8" width="10.00390625" style="0" customWidth="1"/>
    <col min="9" max="9" width="10.125" style="0" customWidth="1"/>
    <col min="10" max="10" width="8.875" style="0" customWidth="1"/>
    <col min="11" max="11" width="9.00390625" style="0" customWidth="1"/>
    <col min="12" max="12" width="9.25390625" style="0" customWidth="1"/>
    <col min="13" max="13" width="9.75390625" style="0" customWidth="1"/>
    <col min="14" max="14" width="11.125" style="0" customWidth="1"/>
    <col min="15" max="15" width="10.00390625" style="0" customWidth="1"/>
    <col min="16" max="16" width="9.875" style="0" customWidth="1"/>
    <col min="17" max="17" width="9.00390625" style="0" customWidth="1"/>
    <col min="18" max="18" width="9.375" style="0" customWidth="1"/>
    <col min="19" max="19" width="6.625" style="0" customWidth="1"/>
    <col min="20" max="20" width="9.75390625" style="0" customWidth="1"/>
    <col min="21" max="21" width="9.125" style="0" customWidth="1"/>
    <col min="22" max="22" width="8.875" style="0" customWidth="1"/>
    <col min="23" max="23" width="6.25390625" style="0" customWidth="1"/>
    <col min="24" max="24" width="9.375" style="0" customWidth="1"/>
    <col min="26" max="26" width="12.625" style="0" hidden="1" customWidth="1" outlineLevel="1"/>
    <col min="27" max="27" width="13.375" style="0" hidden="1" customWidth="1" outlineLevel="1"/>
    <col min="28" max="28" width="12.625" style="0" hidden="1" customWidth="1" outlineLevel="1"/>
    <col min="29" max="29" width="13.375" style="0" hidden="1" customWidth="1" outlineLevel="1"/>
    <col min="30" max="30" width="12.625" style="0" hidden="1" customWidth="1" outlineLevel="1"/>
    <col min="31" max="31" width="13.375" style="0" hidden="1" customWidth="1" outlineLevel="1"/>
    <col min="32" max="32" width="12.625" style="0" hidden="1" customWidth="1" outlineLevel="1"/>
    <col min="33" max="33" width="4.625" style="0" customWidth="1" outlineLevel="1"/>
    <col min="34" max="34" width="11.875" style="0" customWidth="1"/>
  </cols>
  <sheetData>
    <row r="1" spans="1:41" ht="13.5" customHeight="1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6"/>
      <c r="AJ1" s="6"/>
      <c r="AK1" s="6"/>
      <c r="AL1" s="6"/>
      <c r="AM1" s="6"/>
      <c r="AN1" s="6"/>
      <c r="AO1" s="6"/>
    </row>
    <row r="2" spans="1:41" ht="12" customHeight="1">
      <c r="A2" s="95" t="s">
        <v>35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22"/>
      <c r="M2" s="22" t="s">
        <v>29</v>
      </c>
      <c r="N2" s="22"/>
      <c r="O2" s="22" t="s">
        <v>39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6"/>
      <c r="AJ2" s="6"/>
      <c r="AK2" s="6"/>
      <c r="AL2" s="6"/>
      <c r="AM2" s="6"/>
      <c r="AN2" s="6"/>
      <c r="AO2" s="6"/>
    </row>
    <row r="3" spans="1:41" ht="14.25" customHeight="1">
      <c r="A3" s="102" t="s">
        <v>44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6"/>
      <c r="AJ3" s="6"/>
      <c r="AK3" s="6"/>
      <c r="AL3" s="6"/>
      <c r="AM3" s="6"/>
      <c r="AN3" s="6"/>
      <c r="AO3" s="6"/>
    </row>
    <row r="4" ht="12.75" customHeight="1" hidden="1"/>
    <row r="5" spans="1:39" ht="39.75" customHeight="1">
      <c r="A5" s="2" t="s">
        <v>2</v>
      </c>
      <c r="B5" s="87">
        <v>4800</v>
      </c>
      <c r="C5" s="88"/>
      <c r="D5" s="87">
        <v>3600</v>
      </c>
      <c r="E5" s="88"/>
      <c r="F5" s="64">
        <v>3600</v>
      </c>
      <c r="G5" s="64"/>
      <c r="H5" s="87">
        <v>3600</v>
      </c>
      <c r="I5" s="88"/>
      <c r="J5" s="87">
        <v>3600</v>
      </c>
      <c r="K5" s="88"/>
      <c r="L5" s="87">
        <v>4800</v>
      </c>
      <c r="M5" s="88"/>
      <c r="N5" s="87">
        <v>4800</v>
      </c>
      <c r="O5" s="88"/>
      <c r="P5" s="87">
        <v>4800</v>
      </c>
      <c r="Q5" s="88"/>
      <c r="R5" s="87">
        <v>8000</v>
      </c>
      <c r="S5" s="88"/>
      <c r="T5" s="87">
        <v>4000</v>
      </c>
      <c r="U5" s="88"/>
      <c r="V5" s="87">
        <v>4000</v>
      </c>
      <c r="W5" s="88"/>
      <c r="X5" s="87">
        <v>14000</v>
      </c>
      <c r="Y5" s="88"/>
      <c r="Z5" s="87">
        <v>0</v>
      </c>
      <c r="AA5" s="88"/>
      <c r="AB5" s="87">
        <v>0</v>
      </c>
      <c r="AC5" s="88"/>
      <c r="AD5" s="87">
        <v>0</v>
      </c>
      <c r="AE5" s="88"/>
      <c r="AF5" s="87">
        <v>0</v>
      </c>
      <c r="AG5" s="88"/>
      <c r="AH5" s="6"/>
      <c r="AI5" s="6"/>
      <c r="AJ5" s="6"/>
      <c r="AK5" s="6"/>
      <c r="AL5" s="6"/>
      <c r="AM5" s="6"/>
    </row>
    <row r="6" spans="1:39" ht="31.5" customHeight="1" thickBot="1">
      <c r="A6" s="1" t="s">
        <v>1</v>
      </c>
      <c r="B6" s="89">
        <v>4</v>
      </c>
      <c r="C6" s="90"/>
      <c r="D6" s="89">
        <v>6</v>
      </c>
      <c r="E6" s="90"/>
      <c r="F6" s="65">
        <v>8</v>
      </c>
      <c r="G6" s="65"/>
      <c r="H6" s="89">
        <v>10</v>
      </c>
      <c r="I6" s="90"/>
      <c r="J6" s="89">
        <v>12</v>
      </c>
      <c r="K6" s="90"/>
      <c r="L6" s="89">
        <v>22</v>
      </c>
      <c r="M6" s="90"/>
      <c r="N6" s="89">
        <v>26</v>
      </c>
      <c r="O6" s="90"/>
      <c r="P6" s="89">
        <v>28</v>
      </c>
      <c r="Q6" s="90"/>
      <c r="R6" s="89">
        <v>6</v>
      </c>
      <c r="S6" s="90"/>
      <c r="T6" s="89">
        <v>16</v>
      </c>
      <c r="U6" s="90"/>
      <c r="V6" s="89">
        <v>17</v>
      </c>
      <c r="W6" s="90"/>
      <c r="X6" s="89">
        <v>35</v>
      </c>
      <c r="Y6" s="90"/>
      <c r="Z6" s="89" t="s">
        <v>29</v>
      </c>
      <c r="AA6" s="90"/>
      <c r="AB6" s="89" t="s">
        <v>29</v>
      </c>
      <c r="AC6" s="90"/>
      <c r="AD6" s="89" t="s">
        <v>29</v>
      </c>
      <c r="AE6" s="90"/>
      <c r="AF6" s="89" t="s">
        <v>29</v>
      </c>
      <c r="AG6" s="90"/>
      <c r="AH6" s="7" t="s">
        <v>31</v>
      </c>
      <c r="AI6" s="6"/>
      <c r="AJ6" s="6"/>
      <c r="AK6" s="6"/>
      <c r="AL6" s="6"/>
      <c r="AM6" s="6"/>
    </row>
    <row r="7" spans="1:39" ht="97.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29"/>
      <c r="Q7" s="4" t="s">
        <v>4</v>
      </c>
      <c r="R7" s="3"/>
      <c r="S7" s="4" t="s">
        <v>4</v>
      </c>
      <c r="T7" s="3" t="s">
        <v>3</v>
      </c>
      <c r="U7" s="4" t="s">
        <v>4</v>
      </c>
      <c r="V7" s="3" t="s">
        <v>3</v>
      </c>
      <c r="W7" s="4" t="s">
        <v>4</v>
      </c>
      <c r="X7" s="3" t="s">
        <v>3</v>
      </c>
      <c r="Y7" s="4" t="s">
        <v>4</v>
      </c>
      <c r="Z7" s="3" t="s">
        <v>3</v>
      </c>
      <c r="AA7" s="4" t="s">
        <v>4</v>
      </c>
      <c r="AB7" s="3" t="s">
        <v>3</v>
      </c>
      <c r="AC7" s="4" t="s">
        <v>4</v>
      </c>
      <c r="AD7" s="3" t="s">
        <v>3</v>
      </c>
      <c r="AE7" s="4" t="s">
        <v>4</v>
      </c>
      <c r="AF7" s="3" t="s">
        <v>3</v>
      </c>
      <c r="AG7" s="4" t="s">
        <v>4</v>
      </c>
      <c r="AH7" s="21">
        <f>SUM(AH8:AH32)</f>
        <v>97474.39999998586</v>
      </c>
      <c r="AI7" s="6"/>
      <c r="AJ7" s="6"/>
      <c r="AK7" s="6"/>
      <c r="AL7" s="6"/>
      <c r="AM7" s="6"/>
    </row>
    <row r="8" spans="1:34" ht="13.5" thickTop="1">
      <c r="A8" s="5" t="s">
        <v>5</v>
      </c>
      <c r="B8" s="30">
        <v>9264.418</v>
      </c>
      <c r="C8" s="45">
        <v>0</v>
      </c>
      <c r="D8" s="30">
        <v>11983.862</v>
      </c>
      <c r="E8" s="45">
        <v>0</v>
      </c>
      <c r="F8" s="30">
        <v>11222.468</v>
      </c>
      <c r="G8" s="45">
        <v>0</v>
      </c>
      <c r="H8" s="30">
        <v>12567.535</v>
      </c>
      <c r="I8" s="45">
        <v>0</v>
      </c>
      <c r="J8" s="30">
        <v>4607.726</v>
      </c>
      <c r="K8" s="45">
        <v>0</v>
      </c>
      <c r="L8" s="30">
        <v>6940.56</v>
      </c>
      <c r="M8" s="45">
        <v>0</v>
      </c>
      <c r="N8" s="30">
        <v>13549.652</v>
      </c>
      <c r="O8" s="45">
        <v>0</v>
      </c>
      <c r="P8" s="30">
        <v>7152.831</v>
      </c>
      <c r="Q8" s="45">
        <v>0</v>
      </c>
      <c r="R8" s="30">
        <v>4127.709</v>
      </c>
      <c r="S8" s="45">
        <v>0</v>
      </c>
      <c r="T8" s="30">
        <v>1669.467</v>
      </c>
      <c r="U8" s="45">
        <v>0</v>
      </c>
      <c r="V8" s="30">
        <v>210.183</v>
      </c>
      <c r="W8" s="45">
        <v>0</v>
      </c>
      <c r="X8" s="30">
        <v>1361.126</v>
      </c>
      <c r="Y8" s="45">
        <v>0</v>
      </c>
      <c r="Z8" s="30"/>
      <c r="AA8" s="45">
        <v>0</v>
      </c>
      <c r="AB8" s="30"/>
      <c r="AC8" s="45">
        <v>0</v>
      </c>
      <c r="AD8" s="30"/>
      <c r="AE8" s="45">
        <v>0</v>
      </c>
      <c r="AF8" s="30"/>
      <c r="AG8" s="45">
        <v>0</v>
      </c>
      <c r="AH8" s="46">
        <f>SUM(C8+E8+I8+K8+M8+O8+Q8+S8+U8+W8+Y8+AA8+AC8+AE8+AG8)</f>
        <v>0</v>
      </c>
    </row>
    <row r="9" spans="1:34" ht="12.75">
      <c r="A9" s="5" t="s">
        <v>6</v>
      </c>
      <c r="B9" s="47">
        <v>9264.508</v>
      </c>
      <c r="C9" s="48">
        <f aca="true" t="shared" si="0" ref="C9:C32">(B9-B8)*B$5</f>
        <v>432.0000000006985</v>
      </c>
      <c r="D9" s="47">
        <v>11984.028</v>
      </c>
      <c r="E9" s="48">
        <f aca="true" t="shared" si="1" ref="E9:G32">(D9-D8)*D$5</f>
        <v>597.6000000038766</v>
      </c>
      <c r="F9" s="47">
        <v>11222.649</v>
      </c>
      <c r="G9" s="48">
        <f t="shared" si="1"/>
        <v>651.5999999952328</v>
      </c>
      <c r="H9" s="47">
        <v>12567.696</v>
      </c>
      <c r="I9" s="48">
        <f aca="true" t="shared" si="2" ref="I9:I30">(H9-H8)*H$5</f>
        <v>579.6000000002095</v>
      </c>
      <c r="J9" s="47">
        <v>4607.773</v>
      </c>
      <c r="K9" s="48">
        <f aca="true" t="shared" si="3" ref="K9:K30">(J9-J8)*J$5</f>
        <v>169.20000000172877</v>
      </c>
      <c r="L9" s="47">
        <v>6940.64</v>
      </c>
      <c r="M9" s="48">
        <f aca="true" t="shared" si="4" ref="M9:M30">(L9-L8)*L$5</f>
        <v>383.99999999965075</v>
      </c>
      <c r="N9" s="47">
        <v>13549.759</v>
      </c>
      <c r="O9" s="48">
        <f aca="true" t="shared" si="5" ref="O9:O30">(N9-N8)*N$5</f>
        <v>513.5999999998603</v>
      </c>
      <c r="P9" s="47">
        <v>7152.874</v>
      </c>
      <c r="Q9" s="48">
        <f aca="true" t="shared" si="6" ref="Q9:Q30">(P9-P8)*P$5</f>
        <v>206.39999999839347</v>
      </c>
      <c r="R9" s="30">
        <v>4127.709</v>
      </c>
      <c r="S9" s="48">
        <f aca="true" t="shared" si="7" ref="S9:S30">(R9-R8)*R$5</f>
        <v>0</v>
      </c>
      <c r="T9" s="47">
        <v>1669.489</v>
      </c>
      <c r="U9" s="48">
        <f aca="true" t="shared" si="8" ref="U9:U30">(T9-T8)*T$5</f>
        <v>87.99999999973807</v>
      </c>
      <c r="V9" s="47">
        <v>210.183</v>
      </c>
      <c r="W9" s="48">
        <f aca="true" t="shared" si="9" ref="W9:W30">(V9-V8)*V$5</f>
        <v>0</v>
      </c>
      <c r="X9" s="47">
        <v>1361.141</v>
      </c>
      <c r="Y9" s="48">
        <f aca="true" t="shared" si="10" ref="Y9:Y30">(X9-X8)*X$5</f>
        <v>210.00000000140062</v>
      </c>
      <c r="Z9" s="47"/>
      <c r="AA9" s="48">
        <f aca="true" t="shared" si="11" ref="AA9:AA30">(Z9-Z8)*Z$5</f>
        <v>0</v>
      </c>
      <c r="AB9" s="47"/>
      <c r="AC9" s="48">
        <f aca="true" t="shared" si="12" ref="AC9:AC30">(AB9-AB8)*AB$5</f>
        <v>0</v>
      </c>
      <c r="AD9" s="47"/>
      <c r="AE9" s="48">
        <f aca="true" t="shared" si="13" ref="AE9:AE30">(AD9-AD8)*AD$5</f>
        <v>0</v>
      </c>
      <c r="AF9" s="47"/>
      <c r="AG9" s="48">
        <f aca="true" t="shared" si="14" ref="AG9:AG30">(AF9-AF8)*AF$5</f>
        <v>0</v>
      </c>
      <c r="AH9" s="49">
        <f>SUM(C9+E9+G9+I9+K9+M9+O9+Q9+S9+U9+W9+Y9+AA9+AC9+AE9+AG9)</f>
        <v>3832.0000000007894</v>
      </c>
    </row>
    <row r="10" spans="1:34" ht="12.75">
      <c r="A10" s="5" t="s">
        <v>7</v>
      </c>
      <c r="B10" s="47">
        <v>9264.608</v>
      </c>
      <c r="C10" s="48">
        <f t="shared" si="0"/>
        <v>480.00000000174623</v>
      </c>
      <c r="D10" s="47">
        <v>11984.204</v>
      </c>
      <c r="E10" s="48">
        <f t="shared" si="1"/>
        <v>633.5999999981141</v>
      </c>
      <c r="F10" s="47">
        <v>11222.845</v>
      </c>
      <c r="G10" s="48">
        <f t="shared" si="1"/>
        <v>705.5999999996857</v>
      </c>
      <c r="H10" s="47">
        <v>12567.866</v>
      </c>
      <c r="I10" s="48">
        <f t="shared" si="2"/>
        <v>612.0000000002619</v>
      </c>
      <c r="J10" s="47">
        <v>4607.822</v>
      </c>
      <c r="K10" s="48">
        <f t="shared" si="3"/>
        <v>176.39999999992142</v>
      </c>
      <c r="L10" s="47">
        <v>6940.722</v>
      </c>
      <c r="M10" s="48">
        <f t="shared" si="4"/>
        <v>393.59999999724096</v>
      </c>
      <c r="N10" s="47">
        <v>13549.865</v>
      </c>
      <c r="O10" s="48">
        <f t="shared" si="5"/>
        <v>508.7999999988824</v>
      </c>
      <c r="P10" s="47">
        <v>7152.918</v>
      </c>
      <c r="Q10" s="48">
        <f t="shared" si="6"/>
        <v>211.19999999937136</v>
      </c>
      <c r="R10" s="30">
        <v>4127.709</v>
      </c>
      <c r="S10" s="48">
        <f t="shared" si="7"/>
        <v>0</v>
      </c>
      <c r="T10" s="47">
        <v>1669.508</v>
      </c>
      <c r="U10" s="48">
        <f t="shared" si="8"/>
        <v>76.00000000002183</v>
      </c>
      <c r="V10" s="47">
        <v>210.183</v>
      </c>
      <c r="W10" s="48">
        <f t="shared" si="9"/>
        <v>0</v>
      </c>
      <c r="X10" s="47">
        <v>1361.153</v>
      </c>
      <c r="Y10" s="48">
        <f t="shared" si="10"/>
        <v>167.99999999921056</v>
      </c>
      <c r="Z10" s="47"/>
      <c r="AA10" s="48">
        <f t="shared" si="11"/>
        <v>0</v>
      </c>
      <c r="AB10" s="47"/>
      <c r="AC10" s="48">
        <f t="shared" si="12"/>
        <v>0</v>
      </c>
      <c r="AD10" s="47"/>
      <c r="AE10" s="48">
        <f t="shared" si="13"/>
        <v>0</v>
      </c>
      <c r="AF10" s="47"/>
      <c r="AG10" s="48">
        <f t="shared" si="14"/>
        <v>0</v>
      </c>
      <c r="AH10" s="49">
        <f aca="true" t="shared" si="15" ref="AH10:AH33">SUM(C10+E10+G10+I10+K10+M10+O10+Q10+S10+U10+W10+Y10+AA10+AC10+AE10+AG10)</f>
        <v>3965.1999999944564</v>
      </c>
    </row>
    <row r="11" spans="1:34" ht="12.75">
      <c r="A11" s="5" t="s">
        <v>8</v>
      </c>
      <c r="B11" s="47">
        <v>9264.706</v>
      </c>
      <c r="C11" s="48">
        <f t="shared" si="0"/>
        <v>470.39999999979045</v>
      </c>
      <c r="D11" s="47">
        <v>11984.368</v>
      </c>
      <c r="E11" s="48">
        <f t="shared" si="1"/>
        <v>590.4000000024098</v>
      </c>
      <c r="F11" s="47">
        <v>11223.029</v>
      </c>
      <c r="G11" s="48">
        <f t="shared" si="1"/>
        <v>662.4000000039814</v>
      </c>
      <c r="H11" s="47">
        <v>12568.026</v>
      </c>
      <c r="I11" s="48">
        <f t="shared" si="2"/>
        <v>575.9999999994761</v>
      </c>
      <c r="J11" s="47">
        <v>4607.869</v>
      </c>
      <c r="K11" s="48">
        <f t="shared" si="3"/>
        <v>169.1999999984546</v>
      </c>
      <c r="L11" s="47">
        <v>6940.798</v>
      </c>
      <c r="M11" s="48">
        <f t="shared" si="4"/>
        <v>364.8000000001048</v>
      </c>
      <c r="N11" s="47">
        <v>13549.966</v>
      </c>
      <c r="O11" s="48">
        <f t="shared" si="5"/>
        <v>484.8000000027241</v>
      </c>
      <c r="P11" s="47">
        <v>7152.96</v>
      </c>
      <c r="Q11" s="48">
        <f t="shared" si="6"/>
        <v>201.60000000178115</v>
      </c>
      <c r="R11" s="30">
        <v>4127.709</v>
      </c>
      <c r="S11" s="48">
        <f t="shared" si="7"/>
        <v>0</v>
      </c>
      <c r="T11" s="47">
        <v>1669.518</v>
      </c>
      <c r="U11" s="48">
        <f t="shared" si="8"/>
        <v>39.99999999996362</v>
      </c>
      <c r="V11" s="30">
        <v>210.183</v>
      </c>
      <c r="W11" s="48">
        <f t="shared" si="9"/>
        <v>0</v>
      </c>
      <c r="X11" s="47">
        <v>1361.168</v>
      </c>
      <c r="Y11" s="48">
        <f t="shared" si="10"/>
        <v>209.9999999982174</v>
      </c>
      <c r="Z11" s="47"/>
      <c r="AA11" s="48">
        <f t="shared" si="11"/>
        <v>0</v>
      </c>
      <c r="AB11" s="47"/>
      <c r="AC11" s="48">
        <f t="shared" si="12"/>
        <v>0</v>
      </c>
      <c r="AD11" s="47"/>
      <c r="AE11" s="48">
        <f t="shared" si="13"/>
        <v>0</v>
      </c>
      <c r="AF11" s="47"/>
      <c r="AG11" s="48">
        <f t="shared" si="14"/>
        <v>0</v>
      </c>
      <c r="AH11" s="49">
        <f t="shared" si="15"/>
        <v>3769.6000000069034</v>
      </c>
    </row>
    <row r="12" spans="1:34" ht="12.75">
      <c r="A12" s="5" t="s">
        <v>9</v>
      </c>
      <c r="B12" s="47">
        <v>9264.806</v>
      </c>
      <c r="C12" s="48">
        <f t="shared" si="0"/>
        <v>480.00000000174623</v>
      </c>
      <c r="D12" s="47">
        <v>11984.533</v>
      </c>
      <c r="E12" s="48">
        <f t="shared" si="1"/>
        <v>593.9999999965949</v>
      </c>
      <c r="F12" s="47">
        <v>11223.216</v>
      </c>
      <c r="G12" s="48">
        <f t="shared" si="1"/>
        <v>673.1999999996333</v>
      </c>
      <c r="H12" s="47">
        <v>12568.19</v>
      </c>
      <c r="I12" s="48">
        <f t="shared" si="2"/>
        <v>590.4000000024098</v>
      </c>
      <c r="J12" s="47">
        <v>4607.917</v>
      </c>
      <c r="K12" s="48">
        <f t="shared" si="3"/>
        <v>172.80000000246218</v>
      </c>
      <c r="L12" s="47">
        <v>6940.875</v>
      </c>
      <c r="M12" s="48">
        <f t="shared" si="4"/>
        <v>369.60000000108266</v>
      </c>
      <c r="N12" s="47">
        <v>13550.071</v>
      </c>
      <c r="O12" s="48">
        <f t="shared" si="5"/>
        <v>503.9999999979045</v>
      </c>
      <c r="P12" s="47">
        <v>7153.002</v>
      </c>
      <c r="Q12" s="48">
        <f t="shared" si="6"/>
        <v>201.60000000178115</v>
      </c>
      <c r="R12" s="30">
        <v>4127.709</v>
      </c>
      <c r="S12" s="48">
        <f t="shared" si="7"/>
        <v>0</v>
      </c>
      <c r="T12" s="47">
        <v>1669.528</v>
      </c>
      <c r="U12" s="48">
        <f t="shared" si="8"/>
        <v>39.99999999996362</v>
      </c>
      <c r="V12" s="30">
        <v>210.183</v>
      </c>
      <c r="W12" s="48">
        <f t="shared" si="9"/>
        <v>0</v>
      </c>
      <c r="X12" s="47">
        <v>1361.183</v>
      </c>
      <c r="Y12" s="48">
        <f t="shared" si="10"/>
        <v>210.00000000140062</v>
      </c>
      <c r="Z12" s="47"/>
      <c r="AA12" s="48">
        <f t="shared" si="11"/>
        <v>0</v>
      </c>
      <c r="AB12" s="47"/>
      <c r="AC12" s="48">
        <f t="shared" si="12"/>
        <v>0</v>
      </c>
      <c r="AD12" s="47"/>
      <c r="AE12" s="48">
        <f t="shared" si="13"/>
        <v>0</v>
      </c>
      <c r="AF12" s="47"/>
      <c r="AG12" s="48">
        <f t="shared" si="14"/>
        <v>0</v>
      </c>
      <c r="AH12" s="49">
        <f t="shared" si="15"/>
        <v>3835.600000004979</v>
      </c>
    </row>
    <row r="13" spans="1:34" ht="12.75">
      <c r="A13" s="5" t="s">
        <v>10</v>
      </c>
      <c r="B13" s="47">
        <v>9264.901</v>
      </c>
      <c r="C13" s="48">
        <f t="shared" si="0"/>
        <v>455.9999999968568</v>
      </c>
      <c r="D13" s="47">
        <v>11984.69</v>
      </c>
      <c r="E13" s="48">
        <f t="shared" si="1"/>
        <v>565.2000000038242</v>
      </c>
      <c r="F13" s="47">
        <v>11223.395</v>
      </c>
      <c r="G13" s="48">
        <f t="shared" si="1"/>
        <v>644.4000000003143</v>
      </c>
      <c r="H13" s="47">
        <v>12568.339</v>
      </c>
      <c r="I13" s="48">
        <f t="shared" si="2"/>
        <v>536.3999999979569</v>
      </c>
      <c r="J13" s="47">
        <v>4607.962</v>
      </c>
      <c r="K13" s="48">
        <f t="shared" si="3"/>
        <v>162.00000000026193</v>
      </c>
      <c r="L13" s="47">
        <v>6940.946</v>
      </c>
      <c r="M13" s="48">
        <f t="shared" si="4"/>
        <v>340.7999999995809</v>
      </c>
      <c r="N13" s="47">
        <v>13550.168</v>
      </c>
      <c r="O13" s="48">
        <f t="shared" si="5"/>
        <v>465.59999999881256</v>
      </c>
      <c r="P13" s="47">
        <v>7153.041</v>
      </c>
      <c r="Q13" s="48">
        <f t="shared" si="6"/>
        <v>187.1999999988475</v>
      </c>
      <c r="R13" s="30">
        <v>4127.709</v>
      </c>
      <c r="S13" s="48">
        <f t="shared" si="7"/>
        <v>0</v>
      </c>
      <c r="T13" s="47">
        <v>1669.543</v>
      </c>
      <c r="U13" s="48">
        <f t="shared" si="8"/>
        <v>59.99999999949068</v>
      </c>
      <c r="V13" s="30">
        <v>210.183</v>
      </c>
      <c r="W13" s="48">
        <f t="shared" si="9"/>
        <v>0</v>
      </c>
      <c r="X13" s="47">
        <v>1361.196</v>
      </c>
      <c r="Y13" s="48">
        <f t="shared" si="10"/>
        <v>181.9999999988795</v>
      </c>
      <c r="Z13" s="47"/>
      <c r="AA13" s="48">
        <f t="shared" si="11"/>
        <v>0</v>
      </c>
      <c r="AB13" s="47"/>
      <c r="AC13" s="48">
        <f t="shared" si="12"/>
        <v>0</v>
      </c>
      <c r="AD13" s="47"/>
      <c r="AE13" s="48">
        <f t="shared" si="13"/>
        <v>0</v>
      </c>
      <c r="AF13" s="47"/>
      <c r="AG13" s="48">
        <f t="shared" si="14"/>
        <v>0</v>
      </c>
      <c r="AH13" s="49">
        <f t="shared" si="15"/>
        <v>3599.5999999948253</v>
      </c>
    </row>
    <row r="14" spans="1:34" ht="12.75">
      <c r="A14" s="5" t="s">
        <v>11</v>
      </c>
      <c r="B14" s="47">
        <v>9265.004</v>
      </c>
      <c r="C14" s="48">
        <f t="shared" si="0"/>
        <v>494.4000000046799</v>
      </c>
      <c r="D14" s="47">
        <v>11984.856</v>
      </c>
      <c r="E14" s="48">
        <f t="shared" si="1"/>
        <v>597.5999999973283</v>
      </c>
      <c r="F14" s="47">
        <v>11223.582</v>
      </c>
      <c r="G14" s="48">
        <f t="shared" si="1"/>
        <v>673.1999999996333</v>
      </c>
      <c r="H14" s="47">
        <v>12568.495</v>
      </c>
      <c r="I14" s="48">
        <f t="shared" si="2"/>
        <v>561.6000000030908</v>
      </c>
      <c r="J14" s="47">
        <v>4608.01</v>
      </c>
      <c r="K14" s="48">
        <f t="shared" si="3"/>
        <v>172.799999999188</v>
      </c>
      <c r="L14" s="47">
        <v>6941.023</v>
      </c>
      <c r="M14" s="48">
        <f t="shared" si="4"/>
        <v>369.60000000108266</v>
      </c>
      <c r="N14" s="47">
        <v>13550.27</v>
      </c>
      <c r="O14" s="48">
        <f t="shared" si="5"/>
        <v>489.600000003702</v>
      </c>
      <c r="P14" s="47">
        <v>7153.082</v>
      </c>
      <c r="Q14" s="48">
        <f t="shared" si="6"/>
        <v>196.80000000080327</v>
      </c>
      <c r="R14" s="30">
        <v>4127.709</v>
      </c>
      <c r="S14" s="48">
        <f t="shared" si="7"/>
        <v>0</v>
      </c>
      <c r="T14" s="47">
        <v>1669.573</v>
      </c>
      <c r="U14" s="48">
        <f t="shared" si="8"/>
        <v>120.00000000080036</v>
      </c>
      <c r="V14" s="30">
        <v>210.183</v>
      </c>
      <c r="W14" s="48">
        <f t="shared" si="9"/>
        <v>0</v>
      </c>
      <c r="X14" s="47">
        <v>1361.21</v>
      </c>
      <c r="Y14" s="48">
        <f t="shared" si="10"/>
        <v>196.00000000173168</v>
      </c>
      <c r="Z14" s="47"/>
      <c r="AA14" s="48">
        <f t="shared" si="11"/>
        <v>0</v>
      </c>
      <c r="AB14" s="47"/>
      <c r="AC14" s="48">
        <f t="shared" si="12"/>
        <v>0</v>
      </c>
      <c r="AD14" s="47"/>
      <c r="AE14" s="48">
        <f t="shared" si="13"/>
        <v>0</v>
      </c>
      <c r="AF14" s="47"/>
      <c r="AG14" s="48">
        <f t="shared" si="14"/>
        <v>0</v>
      </c>
      <c r="AH14" s="49">
        <f t="shared" si="15"/>
        <v>3871.6000000120403</v>
      </c>
    </row>
    <row r="15" spans="1:34" ht="12.75">
      <c r="A15" s="5" t="s">
        <v>12</v>
      </c>
      <c r="B15" s="47">
        <v>9265.096</v>
      </c>
      <c r="C15" s="48">
        <f t="shared" si="0"/>
        <v>441.5999999939231</v>
      </c>
      <c r="D15" s="47">
        <v>11985.009</v>
      </c>
      <c r="E15" s="48">
        <f t="shared" si="1"/>
        <v>550.8000000008906</v>
      </c>
      <c r="F15" s="47">
        <v>11223.754</v>
      </c>
      <c r="G15" s="48">
        <f t="shared" si="1"/>
        <v>619.2000000017288</v>
      </c>
      <c r="H15" s="47">
        <v>12568.636</v>
      </c>
      <c r="I15" s="48">
        <f t="shared" si="2"/>
        <v>507.59999999863794</v>
      </c>
      <c r="J15" s="47">
        <v>4608.053</v>
      </c>
      <c r="K15" s="48">
        <f t="shared" si="3"/>
        <v>154.7999999987951</v>
      </c>
      <c r="L15" s="47">
        <v>6941.096</v>
      </c>
      <c r="M15" s="48">
        <f t="shared" si="4"/>
        <v>350.3999999971711</v>
      </c>
      <c r="N15" s="47">
        <v>13550.363</v>
      </c>
      <c r="O15" s="48">
        <f t="shared" si="5"/>
        <v>446.399999994901</v>
      </c>
      <c r="P15" s="47">
        <v>7153.121</v>
      </c>
      <c r="Q15" s="48">
        <f t="shared" si="6"/>
        <v>187.1999999988475</v>
      </c>
      <c r="R15" s="30">
        <v>4127.709</v>
      </c>
      <c r="S15" s="48">
        <f t="shared" si="7"/>
        <v>0</v>
      </c>
      <c r="T15" s="47">
        <v>1669.599</v>
      </c>
      <c r="U15" s="48">
        <f t="shared" si="8"/>
        <v>103.99999999935972</v>
      </c>
      <c r="V15" s="30">
        <v>210.183</v>
      </c>
      <c r="W15" s="48">
        <f t="shared" si="9"/>
        <v>0</v>
      </c>
      <c r="X15" s="47">
        <v>1361.223</v>
      </c>
      <c r="Y15" s="48">
        <f t="shared" si="10"/>
        <v>181.9999999988795</v>
      </c>
      <c r="Z15" s="47"/>
      <c r="AA15" s="48">
        <f t="shared" si="11"/>
        <v>0</v>
      </c>
      <c r="AB15" s="47"/>
      <c r="AC15" s="48">
        <f t="shared" si="12"/>
        <v>0</v>
      </c>
      <c r="AD15" s="47"/>
      <c r="AE15" s="48">
        <f t="shared" si="13"/>
        <v>0</v>
      </c>
      <c r="AF15" s="47"/>
      <c r="AG15" s="48">
        <f t="shared" si="14"/>
        <v>0</v>
      </c>
      <c r="AH15" s="49">
        <f t="shared" si="15"/>
        <v>3543.9999999831343</v>
      </c>
    </row>
    <row r="16" spans="1:34" ht="12.75">
      <c r="A16" s="5" t="s">
        <v>13</v>
      </c>
      <c r="B16" s="47">
        <v>9265.171</v>
      </c>
      <c r="C16" s="48">
        <f t="shared" si="0"/>
        <v>360.00000000349246</v>
      </c>
      <c r="D16" s="47">
        <v>11985.129</v>
      </c>
      <c r="E16" s="48">
        <f t="shared" si="1"/>
        <v>432.0000000028813</v>
      </c>
      <c r="F16" s="47">
        <v>11223.885</v>
      </c>
      <c r="G16" s="48">
        <f t="shared" si="1"/>
        <v>471.59999999785214</v>
      </c>
      <c r="H16" s="47">
        <v>12568.745</v>
      </c>
      <c r="I16" s="48">
        <f t="shared" si="2"/>
        <v>392.40000000136206</v>
      </c>
      <c r="J16" s="47">
        <v>4608.087</v>
      </c>
      <c r="K16" s="48">
        <f t="shared" si="3"/>
        <v>122.4000000020169</v>
      </c>
      <c r="L16" s="47">
        <v>6941.155</v>
      </c>
      <c r="M16" s="48">
        <f t="shared" si="4"/>
        <v>283.20000000094296</v>
      </c>
      <c r="N16" s="47">
        <v>13550.436</v>
      </c>
      <c r="O16" s="48">
        <f t="shared" si="5"/>
        <v>350.4000000015367</v>
      </c>
      <c r="P16" s="47">
        <v>7153.153</v>
      </c>
      <c r="Q16" s="48">
        <f t="shared" si="6"/>
        <v>153.60000000073342</v>
      </c>
      <c r="R16" s="30">
        <v>4127.709</v>
      </c>
      <c r="S16" s="48">
        <f t="shared" si="7"/>
        <v>0</v>
      </c>
      <c r="T16" s="47">
        <v>1669.618</v>
      </c>
      <c r="U16" s="48">
        <f t="shared" si="8"/>
        <v>76.00000000002183</v>
      </c>
      <c r="V16" s="30">
        <v>210.183</v>
      </c>
      <c r="W16" s="48">
        <f t="shared" si="9"/>
        <v>0</v>
      </c>
      <c r="X16" s="47">
        <v>1361.232</v>
      </c>
      <c r="Y16" s="48">
        <f t="shared" si="10"/>
        <v>126.00000000020373</v>
      </c>
      <c r="Z16" s="47"/>
      <c r="AA16" s="48">
        <f t="shared" si="11"/>
        <v>0</v>
      </c>
      <c r="AB16" s="47"/>
      <c r="AC16" s="48">
        <f t="shared" si="12"/>
        <v>0</v>
      </c>
      <c r="AD16" s="47"/>
      <c r="AE16" s="48">
        <f t="shared" si="13"/>
        <v>0</v>
      </c>
      <c r="AF16" s="47"/>
      <c r="AG16" s="48">
        <f t="shared" si="14"/>
        <v>0</v>
      </c>
      <c r="AH16" s="49">
        <f t="shared" si="15"/>
        <v>2767.6000000110434</v>
      </c>
    </row>
    <row r="17" spans="1:34" ht="12.75">
      <c r="A17" s="5" t="s">
        <v>14</v>
      </c>
      <c r="B17" s="47">
        <v>9265.289</v>
      </c>
      <c r="C17" s="48">
        <f t="shared" si="0"/>
        <v>566.4000000018859</v>
      </c>
      <c r="D17" s="47">
        <v>11985.329</v>
      </c>
      <c r="E17" s="48">
        <f t="shared" si="1"/>
        <v>719.999999996071</v>
      </c>
      <c r="F17" s="47">
        <v>11224.098</v>
      </c>
      <c r="G17" s="48">
        <f t="shared" si="1"/>
        <v>766.799999999057</v>
      </c>
      <c r="H17" s="47">
        <v>12568.923</v>
      </c>
      <c r="I17" s="48">
        <f t="shared" si="2"/>
        <v>640.7999999995809</v>
      </c>
      <c r="J17" s="47">
        <v>4608.143</v>
      </c>
      <c r="K17" s="48">
        <f t="shared" si="3"/>
        <v>201.59999999850697</v>
      </c>
      <c r="L17" s="47">
        <v>6941.246</v>
      </c>
      <c r="M17" s="48">
        <f t="shared" si="4"/>
        <v>436.8000000016764</v>
      </c>
      <c r="N17" s="47">
        <v>13550.56</v>
      </c>
      <c r="O17" s="48">
        <f t="shared" si="5"/>
        <v>595.1999999990221</v>
      </c>
      <c r="P17" s="47">
        <v>7153.207</v>
      </c>
      <c r="Q17" s="48">
        <f t="shared" si="6"/>
        <v>259.2000000004191</v>
      </c>
      <c r="R17" s="30">
        <v>4127.709</v>
      </c>
      <c r="S17" s="48">
        <f t="shared" si="7"/>
        <v>0</v>
      </c>
      <c r="T17" s="47">
        <v>1669.651</v>
      </c>
      <c r="U17" s="48">
        <f t="shared" si="8"/>
        <v>132.0000000005166</v>
      </c>
      <c r="V17" s="30">
        <v>210.183</v>
      </c>
      <c r="W17" s="48">
        <f t="shared" si="9"/>
        <v>0</v>
      </c>
      <c r="X17" s="47">
        <v>1361.247</v>
      </c>
      <c r="Y17" s="48">
        <f t="shared" si="10"/>
        <v>210.00000000140062</v>
      </c>
      <c r="Z17" s="47"/>
      <c r="AA17" s="48">
        <f t="shared" si="11"/>
        <v>0</v>
      </c>
      <c r="AB17" s="47"/>
      <c r="AC17" s="48">
        <f t="shared" si="12"/>
        <v>0</v>
      </c>
      <c r="AD17" s="47"/>
      <c r="AE17" s="48">
        <f t="shared" si="13"/>
        <v>0</v>
      </c>
      <c r="AF17" s="47"/>
      <c r="AG17" s="48">
        <f t="shared" si="14"/>
        <v>0</v>
      </c>
      <c r="AH17" s="49">
        <f t="shared" si="15"/>
        <v>4528.799999998137</v>
      </c>
    </row>
    <row r="18" spans="1:34" ht="12.75">
      <c r="A18" s="5" t="s">
        <v>15</v>
      </c>
      <c r="B18" s="47">
        <v>9265.391</v>
      </c>
      <c r="C18" s="48">
        <f t="shared" si="0"/>
        <v>489.59999999497086</v>
      </c>
      <c r="D18" s="47">
        <v>11985.499</v>
      </c>
      <c r="E18" s="48">
        <f t="shared" si="1"/>
        <v>612.0000000002619</v>
      </c>
      <c r="F18" s="47">
        <v>11224.287</v>
      </c>
      <c r="G18" s="48">
        <f t="shared" si="1"/>
        <v>680.4000000011001</v>
      </c>
      <c r="H18" s="47">
        <v>12569.09</v>
      </c>
      <c r="I18" s="48">
        <f t="shared" si="2"/>
        <v>601.1999999980617</v>
      </c>
      <c r="J18" s="47">
        <v>4608.192</v>
      </c>
      <c r="K18" s="48">
        <f t="shared" si="3"/>
        <v>176.39999999992142</v>
      </c>
      <c r="L18" s="47">
        <v>6941.327</v>
      </c>
      <c r="M18" s="48">
        <f t="shared" si="4"/>
        <v>388.80000000062864</v>
      </c>
      <c r="N18" s="47">
        <v>13550.667</v>
      </c>
      <c r="O18" s="48">
        <f t="shared" si="5"/>
        <v>513.5999999998603</v>
      </c>
      <c r="P18" s="47">
        <v>7153.254</v>
      </c>
      <c r="Q18" s="48">
        <f t="shared" si="6"/>
        <v>225.59999999793945</v>
      </c>
      <c r="R18" s="30">
        <v>4127.709</v>
      </c>
      <c r="S18" s="48">
        <f t="shared" si="7"/>
        <v>0</v>
      </c>
      <c r="T18" s="47">
        <v>1669.678</v>
      </c>
      <c r="U18" s="48">
        <f t="shared" si="8"/>
        <v>108.00000000017462</v>
      </c>
      <c r="V18" s="30">
        <v>210.183</v>
      </c>
      <c r="W18" s="48">
        <f t="shared" si="9"/>
        <v>0</v>
      </c>
      <c r="X18" s="47">
        <v>1361.258</v>
      </c>
      <c r="Y18" s="48">
        <f t="shared" si="10"/>
        <v>153.99999999954161</v>
      </c>
      <c r="Z18" s="47"/>
      <c r="AA18" s="48">
        <f t="shared" si="11"/>
        <v>0</v>
      </c>
      <c r="AB18" s="47"/>
      <c r="AC18" s="48">
        <f t="shared" si="12"/>
        <v>0</v>
      </c>
      <c r="AD18" s="47"/>
      <c r="AE18" s="48">
        <f t="shared" si="13"/>
        <v>0</v>
      </c>
      <c r="AF18" s="47"/>
      <c r="AG18" s="48">
        <f t="shared" si="14"/>
        <v>0</v>
      </c>
      <c r="AH18" s="49">
        <f t="shared" si="15"/>
        <v>3949.5999999924607</v>
      </c>
    </row>
    <row r="19" spans="1:34" ht="12.75">
      <c r="A19" s="5" t="s">
        <v>16</v>
      </c>
      <c r="B19" s="47">
        <v>9265.485</v>
      </c>
      <c r="C19" s="48">
        <f t="shared" si="0"/>
        <v>451.20000000461005</v>
      </c>
      <c r="D19" s="47">
        <v>11985.654</v>
      </c>
      <c r="E19" s="48">
        <f t="shared" si="1"/>
        <v>558.0000000023574</v>
      </c>
      <c r="F19" s="47">
        <v>11224.461</v>
      </c>
      <c r="G19" s="48">
        <f t="shared" si="1"/>
        <v>626.3999999966472</v>
      </c>
      <c r="H19" s="47">
        <v>12569.245</v>
      </c>
      <c r="I19" s="48">
        <f t="shared" si="2"/>
        <v>558.0000000023574</v>
      </c>
      <c r="J19" s="47">
        <v>4608.236</v>
      </c>
      <c r="K19" s="48">
        <f t="shared" si="3"/>
        <v>158.39999999952852</v>
      </c>
      <c r="L19" s="47">
        <v>6941.395</v>
      </c>
      <c r="M19" s="48">
        <f t="shared" si="4"/>
        <v>326.4000000010128</v>
      </c>
      <c r="N19" s="47">
        <v>13550.761</v>
      </c>
      <c r="O19" s="48">
        <f t="shared" si="5"/>
        <v>451.20000000461005</v>
      </c>
      <c r="P19" s="47">
        <v>7153.294</v>
      </c>
      <c r="Q19" s="48">
        <f t="shared" si="6"/>
        <v>191.99999999982538</v>
      </c>
      <c r="R19" s="30">
        <v>4127.709</v>
      </c>
      <c r="S19" s="48">
        <f t="shared" si="7"/>
        <v>0</v>
      </c>
      <c r="T19" s="47">
        <v>1669.702</v>
      </c>
      <c r="U19" s="48">
        <f t="shared" si="8"/>
        <v>95.99999999954889</v>
      </c>
      <c r="V19" s="30">
        <v>210.183</v>
      </c>
      <c r="W19" s="48">
        <f t="shared" si="9"/>
        <v>0</v>
      </c>
      <c r="X19" s="47">
        <v>1361.27</v>
      </c>
      <c r="Y19" s="48">
        <f t="shared" si="10"/>
        <v>167.99999999921056</v>
      </c>
      <c r="Z19" s="47"/>
      <c r="AA19" s="48">
        <f t="shared" si="11"/>
        <v>0</v>
      </c>
      <c r="AB19" s="47"/>
      <c r="AC19" s="48">
        <f t="shared" si="12"/>
        <v>0</v>
      </c>
      <c r="AD19" s="47"/>
      <c r="AE19" s="48">
        <f t="shared" si="13"/>
        <v>0</v>
      </c>
      <c r="AF19" s="47"/>
      <c r="AG19" s="48">
        <f t="shared" si="14"/>
        <v>0</v>
      </c>
      <c r="AH19" s="49">
        <f t="shared" si="15"/>
        <v>3585.6000000097083</v>
      </c>
    </row>
    <row r="20" spans="1:34" ht="12.75">
      <c r="A20" s="5" t="s">
        <v>17</v>
      </c>
      <c r="B20" s="47">
        <v>9265.616</v>
      </c>
      <c r="C20" s="48">
        <f t="shared" si="0"/>
        <v>628.7999999971362</v>
      </c>
      <c r="D20" s="47">
        <v>11985.871</v>
      </c>
      <c r="E20" s="48">
        <f t="shared" si="1"/>
        <v>781.1999999954423</v>
      </c>
      <c r="F20" s="47">
        <v>11224.705</v>
      </c>
      <c r="G20" s="48">
        <f t="shared" si="1"/>
        <v>878.4000000021479</v>
      </c>
      <c r="H20" s="47">
        <v>12569.453</v>
      </c>
      <c r="I20" s="48">
        <f t="shared" si="2"/>
        <v>748.79999999539</v>
      </c>
      <c r="J20" s="47">
        <v>4608.301</v>
      </c>
      <c r="K20" s="48">
        <f t="shared" si="3"/>
        <v>234.00000000183354</v>
      </c>
      <c r="L20" s="47">
        <v>6941.493</v>
      </c>
      <c r="M20" s="48">
        <f t="shared" si="4"/>
        <v>470.39999999979045</v>
      </c>
      <c r="N20" s="47">
        <v>13550.898</v>
      </c>
      <c r="O20" s="48">
        <f t="shared" si="5"/>
        <v>657.5999999942724</v>
      </c>
      <c r="P20" s="47">
        <v>7153.352</v>
      </c>
      <c r="Q20" s="48">
        <f t="shared" si="6"/>
        <v>278.3999999999651</v>
      </c>
      <c r="R20" s="30">
        <v>4127.709</v>
      </c>
      <c r="S20" s="48">
        <f t="shared" si="7"/>
        <v>0</v>
      </c>
      <c r="T20" s="47">
        <v>1669.729</v>
      </c>
      <c r="U20" s="48">
        <f t="shared" si="8"/>
        <v>108.00000000017462</v>
      </c>
      <c r="V20" s="30">
        <v>210.183</v>
      </c>
      <c r="W20" s="48">
        <f t="shared" si="9"/>
        <v>0</v>
      </c>
      <c r="X20" s="47">
        <v>1361.29</v>
      </c>
      <c r="Y20" s="48">
        <f t="shared" si="10"/>
        <v>279.99999999974534</v>
      </c>
      <c r="Z20" s="47"/>
      <c r="AA20" s="48">
        <f t="shared" si="11"/>
        <v>0</v>
      </c>
      <c r="AB20" s="47"/>
      <c r="AC20" s="48">
        <f t="shared" si="12"/>
        <v>0</v>
      </c>
      <c r="AD20" s="47"/>
      <c r="AE20" s="48">
        <f t="shared" si="13"/>
        <v>0</v>
      </c>
      <c r="AF20" s="47"/>
      <c r="AG20" s="48">
        <f t="shared" si="14"/>
        <v>0</v>
      </c>
      <c r="AH20" s="49">
        <f t="shared" si="15"/>
        <v>5065.599999985898</v>
      </c>
    </row>
    <row r="21" spans="1:34" ht="12.75">
      <c r="A21" s="5" t="s">
        <v>18</v>
      </c>
      <c r="B21" s="47">
        <v>9265.724</v>
      </c>
      <c r="C21" s="48">
        <f t="shared" si="0"/>
        <v>518.4000000008382</v>
      </c>
      <c r="D21" s="47">
        <v>11986.055</v>
      </c>
      <c r="E21" s="48">
        <f t="shared" si="1"/>
        <v>662.4000000039814</v>
      </c>
      <c r="F21" s="47">
        <v>11224.902</v>
      </c>
      <c r="G21" s="48">
        <f t="shared" si="1"/>
        <v>709.2000000004191</v>
      </c>
      <c r="H21" s="47">
        <v>12569.61</v>
      </c>
      <c r="I21" s="48">
        <f t="shared" si="2"/>
        <v>565.2000000038242</v>
      </c>
      <c r="J21" s="47">
        <v>4608.354</v>
      </c>
      <c r="K21" s="48">
        <f t="shared" si="3"/>
        <v>190.7999999995809</v>
      </c>
      <c r="L21" s="47">
        <v>6941.574</v>
      </c>
      <c r="M21" s="48">
        <f t="shared" si="4"/>
        <v>388.79999999626307</v>
      </c>
      <c r="N21" s="47">
        <v>13551.004</v>
      </c>
      <c r="O21" s="48">
        <f t="shared" si="5"/>
        <v>508.80000000761356</v>
      </c>
      <c r="P21" s="47">
        <v>7153.396</v>
      </c>
      <c r="Q21" s="48">
        <f t="shared" si="6"/>
        <v>211.19999999937136</v>
      </c>
      <c r="R21" s="30">
        <v>4127.709</v>
      </c>
      <c r="S21" s="48">
        <f t="shared" si="7"/>
        <v>0</v>
      </c>
      <c r="T21" s="47">
        <v>1669.746</v>
      </c>
      <c r="U21" s="48">
        <f t="shared" si="8"/>
        <v>68.000000000211</v>
      </c>
      <c r="V21" s="30">
        <v>210.183</v>
      </c>
      <c r="W21" s="48">
        <f t="shared" si="9"/>
        <v>0</v>
      </c>
      <c r="X21" s="47">
        <v>1361.303</v>
      </c>
      <c r="Y21" s="48">
        <f t="shared" si="10"/>
        <v>182.00000000206273</v>
      </c>
      <c r="Z21" s="47"/>
      <c r="AA21" s="48">
        <f t="shared" si="11"/>
        <v>0</v>
      </c>
      <c r="AB21" s="47"/>
      <c r="AC21" s="48">
        <f t="shared" si="12"/>
        <v>0</v>
      </c>
      <c r="AD21" s="47"/>
      <c r="AE21" s="48">
        <f t="shared" si="13"/>
        <v>0</v>
      </c>
      <c r="AF21" s="47"/>
      <c r="AG21" s="48">
        <f t="shared" si="14"/>
        <v>0</v>
      </c>
      <c r="AH21" s="49">
        <f t="shared" si="15"/>
        <v>4004.8000000141656</v>
      </c>
    </row>
    <row r="22" spans="1:34" ht="12.75">
      <c r="A22" s="5" t="s">
        <v>19</v>
      </c>
      <c r="B22" s="47">
        <v>9265.853</v>
      </c>
      <c r="C22" s="48">
        <f t="shared" si="0"/>
        <v>619.1999999951804</v>
      </c>
      <c r="D22" s="47">
        <v>11986.271</v>
      </c>
      <c r="E22" s="48">
        <f t="shared" si="1"/>
        <v>777.6000000012573</v>
      </c>
      <c r="F22" s="47">
        <v>11225.132</v>
      </c>
      <c r="G22" s="48">
        <f t="shared" si="1"/>
        <v>827.9999999984284</v>
      </c>
      <c r="H22" s="47">
        <v>12569.817</v>
      </c>
      <c r="I22" s="48">
        <f t="shared" si="2"/>
        <v>745.1999999946565</v>
      </c>
      <c r="J22" s="47">
        <v>4608.416</v>
      </c>
      <c r="K22" s="48">
        <f t="shared" si="3"/>
        <v>223.1999999996333</v>
      </c>
      <c r="L22" s="47">
        <v>6941.672</v>
      </c>
      <c r="M22" s="48">
        <f t="shared" si="4"/>
        <v>470.39999999979045</v>
      </c>
      <c r="N22" s="47">
        <v>13551.133</v>
      </c>
      <c r="O22" s="48">
        <f t="shared" si="5"/>
        <v>619.1999999951804</v>
      </c>
      <c r="P22" s="47">
        <v>7153.449</v>
      </c>
      <c r="Q22" s="48">
        <f t="shared" si="6"/>
        <v>254.3999999994412</v>
      </c>
      <c r="R22" s="30">
        <v>4127.709</v>
      </c>
      <c r="S22" s="48">
        <f t="shared" si="7"/>
        <v>0</v>
      </c>
      <c r="T22" s="47">
        <v>1669.778</v>
      </c>
      <c r="U22" s="48">
        <f t="shared" si="8"/>
        <v>127.99999999970169</v>
      </c>
      <c r="V22" s="30">
        <v>210.183</v>
      </c>
      <c r="W22" s="48">
        <f t="shared" si="9"/>
        <v>0</v>
      </c>
      <c r="X22" s="47">
        <v>1361.319</v>
      </c>
      <c r="Y22" s="48">
        <f t="shared" si="10"/>
        <v>223.99999999788633</v>
      </c>
      <c r="Z22" s="47"/>
      <c r="AA22" s="48">
        <f t="shared" si="11"/>
        <v>0</v>
      </c>
      <c r="AB22" s="47"/>
      <c r="AC22" s="48">
        <f t="shared" si="12"/>
        <v>0</v>
      </c>
      <c r="AD22" s="47"/>
      <c r="AE22" s="48">
        <f t="shared" si="13"/>
        <v>0</v>
      </c>
      <c r="AF22" s="47"/>
      <c r="AG22" s="48">
        <f t="shared" si="14"/>
        <v>0</v>
      </c>
      <c r="AH22" s="49">
        <f t="shared" si="15"/>
        <v>4889.199999981156</v>
      </c>
    </row>
    <row r="23" spans="1:34" ht="12.75">
      <c r="A23" s="5" t="s">
        <v>20</v>
      </c>
      <c r="B23" s="47">
        <v>9265.958</v>
      </c>
      <c r="C23" s="48">
        <f t="shared" si="0"/>
        <v>504.0000000066357</v>
      </c>
      <c r="D23" s="47">
        <v>11986.442</v>
      </c>
      <c r="E23" s="48">
        <f t="shared" si="1"/>
        <v>615.599999994447</v>
      </c>
      <c r="F23" s="47">
        <v>11225.317</v>
      </c>
      <c r="G23" s="48">
        <f t="shared" si="1"/>
        <v>665.9999999981665</v>
      </c>
      <c r="H23" s="47">
        <v>12569.984</v>
      </c>
      <c r="I23" s="48">
        <f t="shared" si="2"/>
        <v>601.20000000461</v>
      </c>
      <c r="J23" s="47">
        <v>4608.468</v>
      </c>
      <c r="K23" s="48">
        <f t="shared" si="3"/>
        <v>187.1999999988475</v>
      </c>
      <c r="L23" s="47">
        <v>6941.75</v>
      </c>
      <c r="M23" s="48">
        <f t="shared" si="4"/>
        <v>374.40000000206055</v>
      </c>
      <c r="N23" s="47">
        <v>13551.24</v>
      </c>
      <c r="O23" s="48">
        <f t="shared" si="5"/>
        <v>513.5999999998603</v>
      </c>
      <c r="P23" s="47">
        <v>7153.492</v>
      </c>
      <c r="Q23" s="48">
        <f t="shared" si="6"/>
        <v>206.40000000275904</v>
      </c>
      <c r="R23" s="30">
        <v>4127.709</v>
      </c>
      <c r="S23" s="48">
        <f t="shared" si="7"/>
        <v>0</v>
      </c>
      <c r="T23" s="47">
        <v>1669.809</v>
      </c>
      <c r="U23" s="48">
        <f t="shared" si="8"/>
        <v>123.99999999979627</v>
      </c>
      <c r="V23" s="30">
        <v>210.183</v>
      </c>
      <c r="W23" s="48">
        <f t="shared" si="9"/>
        <v>0</v>
      </c>
      <c r="X23" s="47">
        <v>1361.332</v>
      </c>
      <c r="Y23" s="48">
        <f t="shared" si="10"/>
        <v>182.00000000206273</v>
      </c>
      <c r="Z23" s="47"/>
      <c r="AA23" s="48">
        <f t="shared" si="11"/>
        <v>0</v>
      </c>
      <c r="AB23" s="47"/>
      <c r="AC23" s="48">
        <f t="shared" si="12"/>
        <v>0</v>
      </c>
      <c r="AD23" s="47"/>
      <c r="AE23" s="48">
        <f t="shared" si="13"/>
        <v>0</v>
      </c>
      <c r="AF23" s="47"/>
      <c r="AG23" s="48">
        <f t="shared" si="14"/>
        <v>0</v>
      </c>
      <c r="AH23" s="49">
        <f t="shared" si="15"/>
        <v>3974.4000000092456</v>
      </c>
    </row>
    <row r="24" spans="1:34" ht="12.75">
      <c r="A24" s="5" t="s">
        <v>21</v>
      </c>
      <c r="B24" s="47">
        <v>9266.082</v>
      </c>
      <c r="C24" s="48">
        <f t="shared" si="0"/>
        <v>595.1999999990221</v>
      </c>
      <c r="D24" s="47">
        <v>11986.646</v>
      </c>
      <c r="E24" s="48">
        <f t="shared" si="1"/>
        <v>734.400000005553</v>
      </c>
      <c r="F24" s="47">
        <v>11225.532</v>
      </c>
      <c r="G24" s="48">
        <f t="shared" si="1"/>
        <v>774.0000000005239</v>
      </c>
      <c r="H24" s="47">
        <v>12570.168</v>
      </c>
      <c r="I24" s="48">
        <f t="shared" si="2"/>
        <v>662.399999997433</v>
      </c>
      <c r="J24" s="47">
        <v>4608.527</v>
      </c>
      <c r="K24" s="48">
        <f t="shared" si="3"/>
        <v>212.40000000070722</v>
      </c>
      <c r="L24" s="47">
        <v>6941.84</v>
      </c>
      <c r="M24" s="48">
        <f t="shared" si="4"/>
        <v>432.0000000006985</v>
      </c>
      <c r="N24" s="47">
        <v>13551.362</v>
      </c>
      <c r="O24" s="48">
        <f t="shared" si="5"/>
        <v>585.5999999970663</v>
      </c>
      <c r="P24" s="47">
        <v>7153.54</v>
      </c>
      <c r="Q24" s="48">
        <f t="shared" si="6"/>
        <v>230.39999999891734</v>
      </c>
      <c r="R24" s="30">
        <v>4127.709</v>
      </c>
      <c r="S24" s="48">
        <f t="shared" si="7"/>
        <v>0</v>
      </c>
      <c r="T24" s="47">
        <v>1669.837</v>
      </c>
      <c r="U24" s="48">
        <f t="shared" si="8"/>
        <v>112.00000000008004</v>
      </c>
      <c r="V24" s="30">
        <v>210.183</v>
      </c>
      <c r="W24" s="48">
        <f t="shared" si="9"/>
        <v>0</v>
      </c>
      <c r="X24" s="47">
        <v>1361.348</v>
      </c>
      <c r="Y24" s="48">
        <f t="shared" si="10"/>
        <v>223.99999999788633</v>
      </c>
      <c r="Z24" s="47"/>
      <c r="AA24" s="48">
        <f t="shared" si="11"/>
        <v>0</v>
      </c>
      <c r="AB24" s="47"/>
      <c r="AC24" s="48">
        <f t="shared" si="12"/>
        <v>0</v>
      </c>
      <c r="AD24" s="47"/>
      <c r="AE24" s="48">
        <f t="shared" si="13"/>
        <v>0</v>
      </c>
      <c r="AF24" s="47"/>
      <c r="AG24" s="48">
        <f t="shared" si="14"/>
        <v>0</v>
      </c>
      <c r="AH24" s="49">
        <f t="shared" si="15"/>
        <v>4562.399999997888</v>
      </c>
    </row>
    <row r="25" spans="1:34" ht="12.75">
      <c r="A25" s="5" t="s">
        <v>22</v>
      </c>
      <c r="B25" s="47">
        <v>9266.201</v>
      </c>
      <c r="C25" s="48">
        <f t="shared" si="0"/>
        <v>571.1999999941327</v>
      </c>
      <c r="D25" s="47">
        <v>11986.843</v>
      </c>
      <c r="E25" s="48">
        <f t="shared" si="1"/>
        <v>709.2000000004191</v>
      </c>
      <c r="F25" s="47">
        <v>11225.735</v>
      </c>
      <c r="G25" s="48">
        <f t="shared" si="1"/>
        <v>730.8000000048196</v>
      </c>
      <c r="H25" s="47">
        <v>12570.339</v>
      </c>
      <c r="I25" s="48">
        <f t="shared" si="2"/>
        <v>615.6000000009954</v>
      </c>
      <c r="J25" s="47">
        <v>4608.585</v>
      </c>
      <c r="K25" s="48">
        <f t="shared" si="3"/>
        <v>208.7999999999738</v>
      </c>
      <c r="L25" s="47">
        <v>6941.927</v>
      </c>
      <c r="M25" s="48">
        <f t="shared" si="4"/>
        <v>417.5999999977648</v>
      </c>
      <c r="N25" s="47">
        <v>13551.479</v>
      </c>
      <c r="O25" s="48">
        <f t="shared" si="5"/>
        <v>561.600000000908</v>
      </c>
      <c r="P25" s="47">
        <v>7153.587</v>
      </c>
      <c r="Q25" s="48">
        <f t="shared" si="6"/>
        <v>225.60000000230502</v>
      </c>
      <c r="R25" s="30">
        <v>4127.709</v>
      </c>
      <c r="S25" s="48">
        <f t="shared" si="7"/>
        <v>0</v>
      </c>
      <c r="T25" s="47">
        <v>1669.855</v>
      </c>
      <c r="U25" s="48">
        <f t="shared" si="8"/>
        <v>72.00000000011642</v>
      </c>
      <c r="V25" s="30">
        <v>210.183</v>
      </c>
      <c r="W25" s="48">
        <f t="shared" si="9"/>
        <v>0</v>
      </c>
      <c r="X25" s="47">
        <v>1361.363</v>
      </c>
      <c r="Y25" s="48">
        <f t="shared" si="10"/>
        <v>210.00000000140062</v>
      </c>
      <c r="Z25" s="47"/>
      <c r="AA25" s="48">
        <f t="shared" si="11"/>
        <v>0</v>
      </c>
      <c r="AB25" s="47"/>
      <c r="AC25" s="48">
        <f t="shared" si="12"/>
        <v>0</v>
      </c>
      <c r="AD25" s="47"/>
      <c r="AE25" s="48">
        <f t="shared" si="13"/>
        <v>0</v>
      </c>
      <c r="AF25" s="47"/>
      <c r="AG25" s="48">
        <f t="shared" si="14"/>
        <v>0</v>
      </c>
      <c r="AH25" s="49">
        <f t="shared" si="15"/>
        <v>4322.400000002835</v>
      </c>
    </row>
    <row r="26" spans="1:34" ht="12.75">
      <c r="A26" s="5" t="s">
        <v>23</v>
      </c>
      <c r="B26" s="47">
        <v>9266.316</v>
      </c>
      <c r="C26" s="48">
        <f t="shared" si="0"/>
        <v>552.0000000076834</v>
      </c>
      <c r="D26" s="47">
        <v>11987.032</v>
      </c>
      <c r="E26" s="48">
        <f t="shared" si="1"/>
        <v>680.3999999945518</v>
      </c>
      <c r="F26" s="47">
        <v>11225.932</v>
      </c>
      <c r="G26" s="48">
        <f t="shared" si="1"/>
        <v>709.2000000004191</v>
      </c>
      <c r="H26" s="47">
        <v>12570.496</v>
      </c>
      <c r="I26" s="48">
        <f t="shared" si="2"/>
        <v>565.1999999972759</v>
      </c>
      <c r="J26" s="47">
        <v>4608.638</v>
      </c>
      <c r="K26" s="48">
        <f t="shared" si="3"/>
        <v>190.7999999995809</v>
      </c>
      <c r="L26" s="47">
        <v>6942.009</v>
      </c>
      <c r="M26" s="48">
        <f t="shared" si="4"/>
        <v>393.60000000160653</v>
      </c>
      <c r="N26" s="47">
        <v>13551.586</v>
      </c>
      <c r="O26" s="48">
        <f t="shared" si="5"/>
        <v>513.5999999998603</v>
      </c>
      <c r="P26" s="47">
        <v>7153.633</v>
      </c>
      <c r="Q26" s="48">
        <f t="shared" si="6"/>
        <v>220.79999999696156</v>
      </c>
      <c r="R26" s="30">
        <v>4127.709</v>
      </c>
      <c r="S26" s="48">
        <f t="shared" si="7"/>
        <v>0</v>
      </c>
      <c r="T26" s="47">
        <v>1669.88</v>
      </c>
      <c r="U26" s="48">
        <f t="shared" si="8"/>
        <v>100.0000000003638</v>
      </c>
      <c r="V26" s="30">
        <v>210.183</v>
      </c>
      <c r="W26" s="48">
        <f t="shared" si="9"/>
        <v>0</v>
      </c>
      <c r="X26" s="47">
        <v>1361.376</v>
      </c>
      <c r="Y26" s="48">
        <f t="shared" si="10"/>
        <v>181.9999999988795</v>
      </c>
      <c r="Z26" s="47"/>
      <c r="AA26" s="48">
        <f t="shared" si="11"/>
        <v>0</v>
      </c>
      <c r="AB26" s="47"/>
      <c r="AC26" s="48">
        <f t="shared" si="12"/>
        <v>0</v>
      </c>
      <c r="AD26" s="47"/>
      <c r="AE26" s="48">
        <f t="shared" si="13"/>
        <v>0</v>
      </c>
      <c r="AF26" s="47"/>
      <c r="AG26" s="48">
        <f t="shared" si="14"/>
        <v>0</v>
      </c>
      <c r="AH26" s="49">
        <f t="shared" si="15"/>
        <v>4107.599999997183</v>
      </c>
    </row>
    <row r="27" spans="1:34" ht="12.75">
      <c r="A27" s="5" t="s">
        <v>24</v>
      </c>
      <c r="B27" s="47">
        <v>9266.439</v>
      </c>
      <c r="C27" s="48">
        <f t="shared" si="0"/>
        <v>590.3999999980442</v>
      </c>
      <c r="D27" s="47">
        <v>11987.235</v>
      </c>
      <c r="E27" s="48">
        <f t="shared" si="1"/>
        <v>730.8000000048196</v>
      </c>
      <c r="F27" s="47">
        <v>11226.144</v>
      </c>
      <c r="G27" s="48">
        <f t="shared" si="1"/>
        <v>763.1999999983236</v>
      </c>
      <c r="H27" s="47">
        <v>12570.67</v>
      </c>
      <c r="I27" s="48">
        <f t="shared" si="2"/>
        <v>626.4000000031956</v>
      </c>
      <c r="J27" s="47">
        <v>4608.698</v>
      </c>
      <c r="K27" s="48">
        <f t="shared" si="3"/>
        <v>216.00000000144064</v>
      </c>
      <c r="L27" s="47">
        <v>6942.1</v>
      </c>
      <c r="M27" s="48">
        <f t="shared" si="4"/>
        <v>436.8000000016764</v>
      </c>
      <c r="N27" s="47">
        <v>13551.7</v>
      </c>
      <c r="O27" s="48">
        <f t="shared" si="5"/>
        <v>547.2000000067055</v>
      </c>
      <c r="P27" s="47">
        <v>7153.683</v>
      </c>
      <c r="Q27" s="48">
        <f t="shared" si="6"/>
        <v>240.00000000087311</v>
      </c>
      <c r="R27" s="30">
        <v>4127.709</v>
      </c>
      <c r="S27" s="48">
        <f t="shared" si="7"/>
        <v>0</v>
      </c>
      <c r="T27" s="47">
        <v>1669.916</v>
      </c>
      <c r="U27" s="48">
        <f t="shared" si="8"/>
        <v>143.99999999932334</v>
      </c>
      <c r="V27" s="30">
        <v>210.183</v>
      </c>
      <c r="W27" s="48">
        <f t="shared" si="9"/>
        <v>0</v>
      </c>
      <c r="X27" s="47">
        <v>1361.39</v>
      </c>
      <c r="Y27" s="48">
        <f t="shared" si="10"/>
        <v>196.00000000173168</v>
      </c>
      <c r="Z27" s="47"/>
      <c r="AA27" s="48">
        <f t="shared" si="11"/>
        <v>0</v>
      </c>
      <c r="AB27" s="47"/>
      <c r="AC27" s="48">
        <f t="shared" si="12"/>
        <v>0</v>
      </c>
      <c r="AD27" s="47"/>
      <c r="AE27" s="48">
        <f t="shared" si="13"/>
        <v>0</v>
      </c>
      <c r="AF27" s="47"/>
      <c r="AG27" s="48">
        <f t="shared" si="14"/>
        <v>0</v>
      </c>
      <c r="AH27" s="49">
        <f t="shared" si="15"/>
        <v>4490.800000016134</v>
      </c>
    </row>
    <row r="28" spans="1:34" ht="12.75">
      <c r="A28" s="5" t="s">
        <v>25</v>
      </c>
      <c r="B28" s="47">
        <v>9266.584</v>
      </c>
      <c r="C28" s="48">
        <f t="shared" si="0"/>
        <v>696.0000000020955</v>
      </c>
      <c r="D28" s="47">
        <v>11987.48</v>
      </c>
      <c r="E28" s="48">
        <f t="shared" si="1"/>
        <v>881.9999999963329</v>
      </c>
      <c r="F28" s="47">
        <v>11226.396</v>
      </c>
      <c r="G28" s="48">
        <f t="shared" si="1"/>
        <v>907.2000000014668</v>
      </c>
      <c r="H28" s="47">
        <v>12570.884</v>
      </c>
      <c r="I28" s="48">
        <f t="shared" si="2"/>
        <v>770.3999999997905</v>
      </c>
      <c r="J28" s="47">
        <v>4608.771</v>
      </c>
      <c r="K28" s="48">
        <f t="shared" si="3"/>
        <v>262.79999999787833</v>
      </c>
      <c r="L28" s="47">
        <v>6942.21</v>
      </c>
      <c r="M28" s="48">
        <f t="shared" si="4"/>
        <v>527.9999999984284</v>
      </c>
      <c r="N28" s="47">
        <v>13551.835</v>
      </c>
      <c r="O28" s="48">
        <f t="shared" si="5"/>
        <v>647.9999999923166</v>
      </c>
      <c r="P28" s="47">
        <v>7153.742</v>
      </c>
      <c r="Q28" s="48">
        <f t="shared" si="6"/>
        <v>283.20000000094296</v>
      </c>
      <c r="R28" s="30">
        <v>4127.709</v>
      </c>
      <c r="S28" s="48">
        <f t="shared" si="7"/>
        <v>0</v>
      </c>
      <c r="T28" s="47">
        <v>1669.953</v>
      </c>
      <c r="U28" s="48">
        <f t="shared" si="8"/>
        <v>148.00000000013824</v>
      </c>
      <c r="V28" s="30">
        <v>210.183</v>
      </c>
      <c r="W28" s="48">
        <f t="shared" si="9"/>
        <v>0</v>
      </c>
      <c r="X28" s="47">
        <v>1361.405</v>
      </c>
      <c r="Y28" s="48">
        <f t="shared" si="10"/>
        <v>209.9999999982174</v>
      </c>
      <c r="Z28" s="47"/>
      <c r="AA28" s="48">
        <f t="shared" si="11"/>
        <v>0</v>
      </c>
      <c r="AB28" s="47"/>
      <c r="AC28" s="48">
        <f t="shared" si="12"/>
        <v>0</v>
      </c>
      <c r="AD28" s="47"/>
      <c r="AE28" s="48">
        <f t="shared" si="13"/>
        <v>0</v>
      </c>
      <c r="AF28" s="47"/>
      <c r="AG28" s="48">
        <f t="shared" si="14"/>
        <v>0</v>
      </c>
      <c r="AH28" s="49">
        <f t="shared" si="15"/>
        <v>5335.599999987608</v>
      </c>
    </row>
    <row r="29" spans="1:34" ht="12.75">
      <c r="A29" s="5" t="s">
        <v>26</v>
      </c>
      <c r="B29" s="47">
        <v>9266.71</v>
      </c>
      <c r="C29" s="48">
        <f t="shared" si="0"/>
        <v>604.7999999922467</v>
      </c>
      <c r="D29" s="47">
        <v>11987.691</v>
      </c>
      <c r="E29" s="48">
        <f t="shared" si="1"/>
        <v>759.6000000041386</v>
      </c>
      <c r="F29" s="47">
        <v>11226.616</v>
      </c>
      <c r="G29" s="48">
        <f t="shared" si="1"/>
        <v>791.9999999976426</v>
      </c>
      <c r="H29" s="47">
        <v>12571.072</v>
      </c>
      <c r="I29" s="48">
        <f t="shared" si="2"/>
        <v>676.8000000003667</v>
      </c>
      <c r="J29" s="47">
        <v>4608.834</v>
      </c>
      <c r="K29" s="48">
        <f t="shared" si="3"/>
        <v>226.8000000003667</v>
      </c>
      <c r="L29" s="47">
        <v>6942.307</v>
      </c>
      <c r="M29" s="48">
        <f t="shared" si="4"/>
        <v>465.59999999881256</v>
      </c>
      <c r="N29" s="47">
        <v>13551.954</v>
      </c>
      <c r="O29" s="48">
        <f t="shared" si="5"/>
        <v>571.2000000028638</v>
      </c>
      <c r="P29" s="47">
        <v>7153.794</v>
      </c>
      <c r="Q29" s="48">
        <f t="shared" si="6"/>
        <v>249.59999999846332</v>
      </c>
      <c r="R29" s="30">
        <v>4127.709</v>
      </c>
      <c r="S29" s="48">
        <f t="shared" si="7"/>
        <v>0</v>
      </c>
      <c r="T29" s="47">
        <v>1669.986</v>
      </c>
      <c r="U29" s="48">
        <f t="shared" si="8"/>
        <v>132.0000000005166</v>
      </c>
      <c r="V29" s="30">
        <v>210.183</v>
      </c>
      <c r="W29" s="48">
        <f t="shared" si="9"/>
        <v>0</v>
      </c>
      <c r="X29" s="47">
        <v>1361.42</v>
      </c>
      <c r="Y29" s="48">
        <f t="shared" si="10"/>
        <v>210.00000000140062</v>
      </c>
      <c r="Z29" s="47"/>
      <c r="AA29" s="48">
        <f t="shared" si="11"/>
        <v>0</v>
      </c>
      <c r="AB29" s="47"/>
      <c r="AC29" s="48">
        <f t="shared" si="12"/>
        <v>0</v>
      </c>
      <c r="AD29" s="47"/>
      <c r="AE29" s="48">
        <f t="shared" si="13"/>
        <v>0</v>
      </c>
      <c r="AF29" s="47"/>
      <c r="AG29" s="48">
        <f t="shared" si="14"/>
        <v>0</v>
      </c>
      <c r="AH29" s="49">
        <f t="shared" si="15"/>
        <v>4688.399999996818</v>
      </c>
    </row>
    <row r="30" spans="1:34" ht="12.75">
      <c r="A30" s="5" t="s">
        <v>27</v>
      </c>
      <c r="B30" s="47">
        <v>9266.801</v>
      </c>
      <c r="C30" s="48">
        <f t="shared" si="0"/>
        <v>436.8000000016764</v>
      </c>
      <c r="D30" s="47">
        <v>11987.842</v>
      </c>
      <c r="E30" s="48">
        <f t="shared" si="1"/>
        <v>543.5999999994237</v>
      </c>
      <c r="F30" s="47">
        <v>11226.773</v>
      </c>
      <c r="G30" s="48">
        <f t="shared" si="1"/>
        <v>565.1999999972759</v>
      </c>
      <c r="H30" s="47">
        <v>12571.21</v>
      </c>
      <c r="I30" s="48">
        <f t="shared" si="2"/>
        <v>496.7999999964377</v>
      </c>
      <c r="J30" s="47">
        <v>4608.876</v>
      </c>
      <c r="K30" s="48">
        <f t="shared" si="3"/>
        <v>151.20000000133587</v>
      </c>
      <c r="L30" s="47">
        <v>6942.375</v>
      </c>
      <c r="M30" s="48">
        <f t="shared" si="4"/>
        <v>326.4000000010128</v>
      </c>
      <c r="N30" s="47">
        <v>13552.039</v>
      </c>
      <c r="O30" s="48">
        <f t="shared" si="5"/>
        <v>408.0000000045402</v>
      </c>
      <c r="P30" s="47">
        <v>7153.829</v>
      </c>
      <c r="Q30" s="48">
        <f t="shared" si="6"/>
        <v>167.9999999993015</v>
      </c>
      <c r="R30" s="30">
        <v>4127.709</v>
      </c>
      <c r="S30" s="48">
        <f t="shared" si="7"/>
        <v>0</v>
      </c>
      <c r="T30" s="47">
        <v>1670.004</v>
      </c>
      <c r="U30" s="48">
        <f t="shared" si="8"/>
        <v>71.99999999920692</v>
      </c>
      <c r="V30" s="30">
        <v>210.183</v>
      </c>
      <c r="W30" s="48">
        <f t="shared" si="9"/>
        <v>0</v>
      </c>
      <c r="X30" s="47">
        <v>1361.431</v>
      </c>
      <c r="Y30" s="48">
        <f t="shared" si="10"/>
        <v>153.99999999954161</v>
      </c>
      <c r="Z30" s="47"/>
      <c r="AA30" s="48">
        <f t="shared" si="11"/>
        <v>0</v>
      </c>
      <c r="AB30" s="47"/>
      <c r="AC30" s="48">
        <f t="shared" si="12"/>
        <v>0</v>
      </c>
      <c r="AD30" s="47"/>
      <c r="AE30" s="48">
        <f t="shared" si="13"/>
        <v>0</v>
      </c>
      <c r="AF30" s="47"/>
      <c r="AG30" s="48">
        <f t="shared" si="14"/>
        <v>0</v>
      </c>
      <c r="AH30" s="49">
        <f t="shared" si="15"/>
        <v>3321.9999999997526</v>
      </c>
    </row>
    <row r="31" spans="1:34" ht="12.75">
      <c r="A31" s="5" t="s">
        <v>28</v>
      </c>
      <c r="B31" s="50">
        <v>9266.905</v>
      </c>
      <c r="C31" s="48">
        <f t="shared" si="0"/>
        <v>499.2000000056578</v>
      </c>
      <c r="D31" s="50">
        <v>11988.015</v>
      </c>
      <c r="E31" s="48">
        <f t="shared" si="1"/>
        <v>622.7999999959138</v>
      </c>
      <c r="F31" s="50">
        <v>11226.955</v>
      </c>
      <c r="G31" s="48">
        <f t="shared" si="1"/>
        <v>655.2000000025146</v>
      </c>
      <c r="H31" s="50">
        <v>12571.373</v>
      </c>
      <c r="I31" s="51">
        <f>(H31-H30)*H$5</f>
        <v>586.8000000016764</v>
      </c>
      <c r="J31" s="50">
        <v>4608.925</v>
      </c>
      <c r="K31" s="51">
        <f>(J31-J30)*J$5</f>
        <v>176.39999999992142</v>
      </c>
      <c r="L31" s="50">
        <v>6942.453</v>
      </c>
      <c r="M31" s="51">
        <f>(L31-L30)*L$5</f>
        <v>374.40000000206055</v>
      </c>
      <c r="N31" s="50">
        <v>13552.14</v>
      </c>
      <c r="O31" s="51">
        <f>(N31-N30)*N$5</f>
        <v>484.79999999399297</v>
      </c>
      <c r="P31" s="47">
        <v>7153.871</v>
      </c>
      <c r="Q31" s="51">
        <f>(P31-P30)*P$5</f>
        <v>201.60000000178115</v>
      </c>
      <c r="R31" s="30">
        <v>4127.709</v>
      </c>
      <c r="S31" s="51">
        <f>(R31-R30)*R$5</f>
        <v>0</v>
      </c>
      <c r="T31" s="50">
        <v>1670.02</v>
      </c>
      <c r="U31" s="51">
        <f>(T31-T30)*T$5</f>
        <v>64.00000000030559</v>
      </c>
      <c r="V31" s="30">
        <v>210.183</v>
      </c>
      <c r="W31" s="51">
        <f>(V31-V30)*V$5</f>
        <v>0</v>
      </c>
      <c r="X31" s="50">
        <v>1361.444</v>
      </c>
      <c r="Y31" s="51">
        <f>(X31-X30)*X$5</f>
        <v>181.9999999988795</v>
      </c>
      <c r="Z31" s="50"/>
      <c r="AA31" s="51"/>
      <c r="AB31" s="50"/>
      <c r="AC31" s="51"/>
      <c r="AD31" s="50"/>
      <c r="AE31" s="51"/>
      <c r="AF31" s="50"/>
      <c r="AG31" s="51"/>
      <c r="AH31" s="49">
        <f t="shared" si="15"/>
        <v>3847.2000000027037</v>
      </c>
    </row>
    <row r="32" spans="1:34" ht="13.5" thickBot="1">
      <c r="A32" s="5" t="s">
        <v>40</v>
      </c>
      <c r="B32" s="52">
        <v>9267.001</v>
      </c>
      <c r="C32" s="48">
        <f t="shared" si="0"/>
        <v>460.7999999978347</v>
      </c>
      <c r="D32" s="52">
        <v>11988.193</v>
      </c>
      <c r="E32" s="48">
        <f t="shared" si="1"/>
        <v>640.7999999995809</v>
      </c>
      <c r="F32" s="52">
        <v>11227.112</v>
      </c>
      <c r="G32" s="48">
        <f t="shared" si="1"/>
        <v>565.1999999972759</v>
      </c>
      <c r="H32" s="52">
        <v>12571.514</v>
      </c>
      <c r="I32" s="53">
        <f>(H32-H31)*H$5</f>
        <v>507.59999999863794</v>
      </c>
      <c r="J32" s="52">
        <v>4608.994</v>
      </c>
      <c r="K32" s="53">
        <f>(J32-J31)*J$5</f>
        <v>248.39999999821885</v>
      </c>
      <c r="L32" s="52">
        <v>6942.521</v>
      </c>
      <c r="M32" s="53">
        <f>(L32-L31)*L$5</f>
        <v>326.39999999664724</v>
      </c>
      <c r="N32" s="52">
        <v>13552.238</v>
      </c>
      <c r="O32" s="53">
        <f>(N32-N31)*N$5</f>
        <v>470.39999999979045</v>
      </c>
      <c r="P32" s="47">
        <v>7153.91</v>
      </c>
      <c r="Q32" s="53">
        <f>(P32-P31)*P$5</f>
        <v>187.1999999988475</v>
      </c>
      <c r="R32" s="30">
        <v>4127.709</v>
      </c>
      <c r="S32" s="53">
        <f>(R32-R31)*R$5</f>
        <v>0</v>
      </c>
      <c r="T32" s="52">
        <v>1670.03</v>
      </c>
      <c r="U32" s="53">
        <f>(T32-T31)*T$5</f>
        <v>39.99999999996362</v>
      </c>
      <c r="V32" s="30">
        <v>210.183</v>
      </c>
      <c r="W32" s="53">
        <f>(V32-V31)*V$5</f>
        <v>0</v>
      </c>
      <c r="X32" s="52">
        <v>1361.456</v>
      </c>
      <c r="Y32" s="53">
        <f>(X32-X31)*X$5</f>
        <v>167.99999999921056</v>
      </c>
      <c r="Z32" s="52"/>
      <c r="AA32" s="53">
        <f>(Z32-Z30)*Z$5</f>
        <v>0</v>
      </c>
      <c r="AB32" s="52"/>
      <c r="AC32" s="53">
        <f>(AB32-AB30)*AB$5</f>
        <v>0</v>
      </c>
      <c r="AD32" s="52"/>
      <c r="AE32" s="53">
        <f>(AD32-AD30)*AD$5</f>
        <v>0</v>
      </c>
      <c r="AF32" s="52"/>
      <c r="AG32" s="53">
        <f>(AF32-AF30)*AF$5</f>
        <v>0</v>
      </c>
      <c r="AH32" s="49">
        <f t="shared" si="15"/>
        <v>3614.7999999860076</v>
      </c>
    </row>
    <row r="33" spans="2:34" ht="13.5" thickBot="1">
      <c r="B33" s="54"/>
      <c r="C33" s="55">
        <f>SUM(C8:C32)</f>
        <v>12398.400000002584</v>
      </c>
      <c r="D33" s="54"/>
      <c r="E33" s="55">
        <f>SUM(E8:E32)</f>
        <v>15591.600000000471</v>
      </c>
      <c r="F33" s="66"/>
      <c r="G33" s="55">
        <f>SUM(G8:G32)</f>
        <v>16718.39999999429</v>
      </c>
      <c r="H33" s="54"/>
      <c r="I33" s="55">
        <f>SUM(I8:I32)</f>
        <v>14324.399999997695</v>
      </c>
      <c r="J33" s="54"/>
      <c r="K33" s="55">
        <f>SUM(K8:K32)</f>
        <v>4564.800000000105</v>
      </c>
      <c r="L33" s="54"/>
      <c r="M33" s="55">
        <f>SUM(M8:M32)</f>
        <v>9412.799999996787</v>
      </c>
      <c r="N33" s="54"/>
      <c r="O33" s="55">
        <f>SUM(O8:O32)</f>
        <v>12412.799999996787</v>
      </c>
      <c r="P33" s="54"/>
      <c r="Q33" s="55">
        <f>SUM(Q8:Q32)</f>
        <v>5179.199999998673</v>
      </c>
      <c r="R33" s="54"/>
      <c r="S33" s="55">
        <f>SUM(S8:S32)</f>
        <v>0</v>
      </c>
      <c r="T33" s="54"/>
      <c r="U33" s="55">
        <f>SUM(U8:U32)</f>
        <v>2251.999999999498</v>
      </c>
      <c r="V33" s="54"/>
      <c r="W33" s="55">
        <f>SUM(W8:W32)</f>
        <v>0</v>
      </c>
      <c r="X33" s="54"/>
      <c r="Y33" s="55">
        <f>SUM(Y8:Y32)</f>
        <v>4619.999999998981</v>
      </c>
      <c r="Z33" s="54"/>
      <c r="AA33" s="55">
        <f>SUM(AA8:AA32)</f>
        <v>0</v>
      </c>
      <c r="AB33" s="54"/>
      <c r="AC33" s="55">
        <f>SUM(AC8:AC32)</f>
        <v>0</v>
      </c>
      <c r="AD33" s="54"/>
      <c r="AE33" s="55">
        <f>SUM(AE8:AE32)</f>
        <v>0</v>
      </c>
      <c r="AF33" s="54"/>
      <c r="AG33" s="56">
        <f>SUM(AG8:AG32)</f>
        <v>0</v>
      </c>
      <c r="AH33" s="49">
        <f t="shared" si="15"/>
        <v>97474.39999998588</v>
      </c>
    </row>
  </sheetData>
  <sheetProtection formatCells="0" formatColumns="0" formatRows="0"/>
  <mergeCells count="33">
    <mergeCell ref="X6:Y6"/>
    <mergeCell ref="Z5:AA5"/>
    <mergeCell ref="Z6:AA6"/>
    <mergeCell ref="P6:Q6"/>
    <mergeCell ref="R5:S5"/>
    <mergeCell ref="R6:S6"/>
    <mergeCell ref="T5:U5"/>
    <mergeCell ref="T6:U6"/>
    <mergeCell ref="V6:W6"/>
    <mergeCell ref="H6:I6"/>
    <mergeCell ref="J5:K5"/>
    <mergeCell ref="J6:K6"/>
    <mergeCell ref="B6:C6"/>
    <mergeCell ref="B5:C5"/>
    <mergeCell ref="D5:E5"/>
    <mergeCell ref="D6:E6"/>
    <mergeCell ref="AD6:AE6"/>
    <mergeCell ref="AF5:AG5"/>
    <mergeCell ref="AF6:AG6"/>
    <mergeCell ref="L6:M6"/>
    <mergeCell ref="N6:O6"/>
    <mergeCell ref="AB5:AC5"/>
    <mergeCell ref="AB6:AC6"/>
    <mergeCell ref="L5:M5"/>
    <mergeCell ref="N5:O5"/>
    <mergeCell ref="P5:Q5"/>
    <mergeCell ref="A1:K1"/>
    <mergeCell ref="A2:K2"/>
    <mergeCell ref="A3:K3"/>
    <mergeCell ref="AD5:AE5"/>
    <mergeCell ref="H5:I5"/>
    <mergeCell ref="V5:W5"/>
    <mergeCell ref="X5:Y5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3"/>
  <sheetViews>
    <sheetView showZeros="0" tabSelected="1" defaultGridColor="0" zoomScalePageLayoutView="0" colorId="48" workbookViewId="0" topLeftCell="A1">
      <pane xSplit="1" ySplit="7" topLeftCell="K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3" sqref="C13"/>
    </sheetView>
  </sheetViews>
  <sheetFormatPr defaultColWidth="9.00390625" defaultRowHeight="12.75" outlineLevelCol="1"/>
  <cols>
    <col min="1" max="1" width="6.625" style="0" customWidth="1"/>
    <col min="2" max="2" width="9.875" style="0" customWidth="1"/>
    <col min="3" max="3" width="9.375" style="0" customWidth="1"/>
    <col min="4" max="4" width="9.875" style="0" customWidth="1"/>
    <col min="5" max="5" width="9.75390625" style="0" customWidth="1"/>
    <col min="6" max="6" width="10.25390625" style="0" customWidth="1"/>
    <col min="7" max="7" width="9.375" style="0" customWidth="1"/>
    <col min="8" max="8" width="9.625" style="0" customWidth="1"/>
    <col min="9" max="9" width="9.75390625" style="0" customWidth="1"/>
    <col min="10" max="10" width="8.25390625" style="0" customWidth="1"/>
    <col min="11" max="11" width="9.375" style="0" customWidth="1"/>
    <col min="12" max="12" width="9.625" style="0" customWidth="1"/>
    <col min="13" max="13" width="9.375" style="0" customWidth="1"/>
    <col min="14" max="14" width="9.75390625" style="0" customWidth="1"/>
    <col min="15" max="15" width="10.00390625" style="0" customWidth="1"/>
    <col min="16" max="16" width="9.625" style="0" customWidth="1"/>
    <col min="17" max="17" width="9.25390625" style="0" customWidth="1"/>
    <col min="18" max="18" width="8.625" style="0" customWidth="1"/>
    <col min="19" max="20" width="9.00390625" style="0" customWidth="1"/>
    <col min="21" max="21" width="8.375" style="0" customWidth="1"/>
    <col min="22" max="22" width="9.625" style="0" customWidth="1"/>
    <col min="23" max="23" width="8.625" style="0" customWidth="1"/>
    <col min="24" max="24" width="8.25390625" style="0" customWidth="1"/>
    <col min="25" max="25" width="9.75390625" style="0" customWidth="1"/>
    <col min="26" max="26" width="12.625" style="0" hidden="1" customWidth="1" outlineLevel="1"/>
    <col min="27" max="27" width="13.375" style="0" hidden="1" customWidth="1" outlineLevel="1"/>
    <col min="28" max="28" width="12.625" style="0" hidden="1" customWidth="1" outlineLevel="1"/>
    <col min="29" max="29" width="13.375" style="0" hidden="1" customWidth="1" outlineLevel="1"/>
    <col min="30" max="30" width="12.625" style="0" hidden="1" customWidth="1" outlineLevel="1"/>
    <col min="31" max="31" width="13.375" style="0" hidden="1" customWidth="1" outlineLevel="1"/>
    <col min="32" max="32" width="12.625" style="0" hidden="1" customWidth="1" outlineLevel="1"/>
    <col min="33" max="33" width="13.375" style="0" hidden="1" customWidth="1" outlineLevel="1"/>
    <col min="34" max="34" width="10.875" style="0" customWidth="1" collapsed="1"/>
  </cols>
  <sheetData>
    <row r="1" spans="1:41" ht="13.5" customHeight="1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23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6"/>
      <c r="AJ1" s="6"/>
      <c r="AK1" s="6"/>
      <c r="AL1" s="6"/>
      <c r="AM1" s="6"/>
      <c r="AN1" s="6"/>
      <c r="AO1" s="6"/>
    </row>
    <row r="2" spans="1:41" ht="12" customHeight="1">
      <c r="A2" s="95" t="s">
        <v>33</v>
      </c>
      <c r="B2" s="95"/>
      <c r="C2" s="95"/>
      <c r="D2" s="95"/>
      <c r="E2" s="95"/>
      <c r="F2" s="95"/>
      <c r="G2" s="95"/>
      <c r="H2" s="95"/>
      <c r="I2" s="95"/>
      <c r="J2" s="23"/>
      <c r="K2" s="23"/>
      <c r="L2" s="22"/>
      <c r="M2" s="22"/>
      <c r="N2" s="22"/>
      <c r="O2" s="22"/>
      <c r="P2" s="22" t="s">
        <v>38</v>
      </c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6"/>
      <c r="AJ2" s="6"/>
      <c r="AK2" s="6"/>
      <c r="AL2" s="6"/>
      <c r="AM2" s="6"/>
      <c r="AN2" s="6"/>
      <c r="AO2" s="6"/>
    </row>
    <row r="3" spans="1:41" ht="14.25" customHeight="1">
      <c r="A3" s="102" t="s">
        <v>43</v>
      </c>
      <c r="B3" s="102"/>
      <c r="C3" s="102"/>
      <c r="D3" s="102"/>
      <c r="E3" s="102"/>
      <c r="F3" s="102"/>
      <c r="G3" s="102"/>
      <c r="H3" s="102"/>
      <c r="I3" s="102"/>
      <c r="J3" s="24"/>
      <c r="K3" s="24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6"/>
      <c r="AJ3" s="6"/>
      <c r="AK3" s="6"/>
      <c r="AL3" s="6"/>
      <c r="AM3" s="6"/>
      <c r="AN3" s="6"/>
      <c r="AO3" s="6"/>
    </row>
    <row r="4" ht="12.75" customHeight="1" hidden="1"/>
    <row r="5" spans="1:39" ht="39.75" customHeight="1">
      <c r="A5" s="2" t="s">
        <v>2</v>
      </c>
      <c r="B5" s="87">
        <v>4800</v>
      </c>
      <c r="C5" s="88"/>
      <c r="D5" s="87">
        <v>3600</v>
      </c>
      <c r="E5" s="88"/>
      <c r="F5" s="87">
        <v>3600</v>
      </c>
      <c r="G5" s="88"/>
      <c r="H5" s="87">
        <v>3600</v>
      </c>
      <c r="I5" s="88"/>
      <c r="J5" s="64">
        <v>3600</v>
      </c>
      <c r="K5" s="64"/>
      <c r="L5" s="87">
        <v>4800</v>
      </c>
      <c r="M5" s="88"/>
      <c r="N5" s="87">
        <v>4800</v>
      </c>
      <c r="O5" s="88"/>
      <c r="P5" s="87">
        <v>4800</v>
      </c>
      <c r="Q5" s="88"/>
      <c r="R5" s="87">
        <v>8000</v>
      </c>
      <c r="S5" s="88"/>
      <c r="T5" s="87">
        <v>4000</v>
      </c>
      <c r="U5" s="88"/>
      <c r="V5" s="87">
        <v>4000</v>
      </c>
      <c r="W5" s="88"/>
      <c r="X5" s="87">
        <v>14000</v>
      </c>
      <c r="Y5" s="88"/>
      <c r="Z5" s="87">
        <v>0</v>
      </c>
      <c r="AA5" s="88"/>
      <c r="AB5" s="87">
        <v>0</v>
      </c>
      <c r="AC5" s="88"/>
      <c r="AD5" s="87">
        <v>0</v>
      </c>
      <c r="AE5" s="88"/>
      <c r="AF5" s="87">
        <v>0</v>
      </c>
      <c r="AG5" s="88"/>
      <c r="AH5" s="6"/>
      <c r="AI5" s="6"/>
      <c r="AJ5" s="6"/>
      <c r="AK5" s="6"/>
      <c r="AL5" s="6"/>
      <c r="AM5" s="6"/>
    </row>
    <row r="6" spans="1:39" ht="31.5" customHeight="1" thickBot="1">
      <c r="A6" s="1" t="s">
        <v>1</v>
      </c>
      <c r="B6" s="89">
        <v>4</v>
      </c>
      <c r="C6" s="90"/>
      <c r="D6" s="89">
        <v>6</v>
      </c>
      <c r="E6" s="90"/>
      <c r="F6" s="89">
        <v>8</v>
      </c>
      <c r="G6" s="90"/>
      <c r="H6" s="89">
        <v>10</v>
      </c>
      <c r="I6" s="90"/>
      <c r="J6" s="65">
        <v>12</v>
      </c>
      <c r="K6" s="65"/>
      <c r="L6" s="89">
        <v>22</v>
      </c>
      <c r="M6" s="90"/>
      <c r="N6" s="89">
        <v>26</v>
      </c>
      <c r="O6" s="90"/>
      <c r="P6" s="89">
        <v>28</v>
      </c>
      <c r="Q6" s="90"/>
      <c r="R6" s="89">
        <v>6</v>
      </c>
      <c r="S6" s="90"/>
      <c r="T6" s="89">
        <v>16</v>
      </c>
      <c r="U6" s="90"/>
      <c r="V6" s="89">
        <v>17</v>
      </c>
      <c r="W6" s="90"/>
      <c r="X6" s="89">
        <v>35</v>
      </c>
      <c r="Y6" s="90"/>
      <c r="Z6" s="89" t="s">
        <v>29</v>
      </c>
      <c r="AA6" s="90"/>
      <c r="AB6" s="89" t="s">
        <v>29</v>
      </c>
      <c r="AC6" s="90"/>
      <c r="AD6" s="89" t="s">
        <v>29</v>
      </c>
      <c r="AE6" s="90"/>
      <c r="AF6" s="89" t="s">
        <v>29</v>
      </c>
      <c r="AG6" s="90"/>
      <c r="AH6" s="7" t="s">
        <v>31</v>
      </c>
      <c r="AI6" s="6"/>
      <c r="AJ6" s="6"/>
      <c r="AK6" s="6"/>
      <c r="AL6" s="6"/>
      <c r="AM6" s="6"/>
    </row>
    <row r="7" spans="1:39" ht="69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3" t="s">
        <v>3</v>
      </c>
      <c r="Q7" s="4" t="s">
        <v>4</v>
      </c>
      <c r="R7" s="3" t="s">
        <v>3</v>
      </c>
      <c r="S7" s="4" t="s">
        <v>4</v>
      </c>
      <c r="T7" s="3"/>
      <c r="U7" s="4" t="s">
        <v>4</v>
      </c>
      <c r="V7" s="3" t="s">
        <v>3</v>
      </c>
      <c r="W7" s="4" t="s">
        <v>4</v>
      </c>
      <c r="X7" s="3" t="s">
        <v>3</v>
      </c>
      <c r="Y7" s="4" t="s">
        <v>4</v>
      </c>
      <c r="Z7" s="3" t="s">
        <v>3</v>
      </c>
      <c r="AA7" s="4" t="s">
        <v>4</v>
      </c>
      <c r="AB7" s="3" t="s">
        <v>3</v>
      </c>
      <c r="AC7" s="4" t="s">
        <v>4</v>
      </c>
      <c r="AD7" s="3" t="s">
        <v>3</v>
      </c>
      <c r="AE7" s="4" t="s">
        <v>4</v>
      </c>
      <c r="AF7" s="3" t="s">
        <v>3</v>
      </c>
      <c r="AG7" s="4" t="s">
        <v>4</v>
      </c>
      <c r="AH7" s="21">
        <f>SUM(AH8:AH32)</f>
        <v>194906.00000000693</v>
      </c>
      <c r="AI7" s="6"/>
      <c r="AJ7" s="6"/>
      <c r="AK7" s="6"/>
      <c r="AL7" s="6"/>
      <c r="AM7" s="6"/>
    </row>
    <row r="8" spans="1:34" ht="13.5" thickTop="1">
      <c r="A8" s="5" t="s">
        <v>5</v>
      </c>
      <c r="B8" s="31">
        <v>19638.264</v>
      </c>
      <c r="C8" s="32">
        <v>0</v>
      </c>
      <c r="D8" s="31">
        <v>25726.242</v>
      </c>
      <c r="E8" s="32">
        <v>0</v>
      </c>
      <c r="F8" s="31">
        <v>21401.37</v>
      </c>
      <c r="G8" s="32">
        <v>0</v>
      </c>
      <c r="H8" s="31">
        <v>25312.409</v>
      </c>
      <c r="I8" s="32"/>
      <c r="J8" s="31">
        <v>9444.528</v>
      </c>
      <c r="K8" s="32"/>
      <c r="L8" s="31">
        <v>16073.995</v>
      </c>
      <c r="M8" s="32">
        <v>0</v>
      </c>
      <c r="N8" s="31">
        <v>28392.697</v>
      </c>
      <c r="O8" s="32">
        <v>0</v>
      </c>
      <c r="P8" s="31">
        <v>17280.857</v>
      </c>
      <c r="Q8" s="32">
        <v>0</v>
      </c>
      <c r="R8" s="31">
        <v>6443.908</v>
      </c>
      <c r="S8" s="32">
        <v>0</v>
      </c>
      <c r="T8" s="31">
        <v>3462.496</v>
      </c>
      <c r="U8" s="32">
        <v>0</v>
      </c>
      <c r="V8" s="31">
        <v>2658.762</v>
      </c>
      <c r="W8" s="32">
        <v>0</v>
      </c>
      <c r="X8" s="31">
        <v>2333.138</v>
      </c>
      <c r="Y8" s="32">
        <v>0</v>
      </c>
      <c r="Z8" s="31"/>
      <c r="AA8" s="32">
        <v>0</v>
      </c>
      <c r="AB8" s="31"/>
      <c r="AC8" s="32">
        <v>0</v>
      </c>
      <c r="AD8" s="31"/>
      <c r="AE8" s="32">
        <v>0</v>
      </c>
      <c r="AF8" s="31"/>
      <c r="AG8" s="32">
        <v>0</v>
      </c>
      <c r="AH8" s="33">
        <f>SUM(C8+E8+G8+I8+M8+O8+Q8+S8+U8+W8+Y8+AA8+AC8+AE8+AG8)</f>
        <v>0</v>
      </c>
    </row>
    <row r="9" spans="1:34" ht="12.75">
      <c r="A9" s="5" t="s">
        <v>6</v>
      </c>
      <c r="B9" s="34">
        <v>19638.403</v>
      </c>
      <c r="C9" s="35">
        <f aca="true" t="shared" si="0" ref="C9:C30">(B9-B8)*B$5</f>
        <v>667.1999999962281</v>
      </c>
      <c r="D9" s="34">
        <v>25726.504</v>
      </c>
      <c r="E9" s="35">
        <f aca="true" t="shared" si="1" ref="E9:E30">(D9-D8)*D$5</f>
        <v>943.200000008801</v>
      </c>
      <c r="F9" s="34">
        <v>21401.583</v>
      </c>
      <c r="G9" s="35">
        <f aca="true" t="shared" si="2" ref="G9:G30">(F9-F8)*F$5</f>
        <v>766.799999999057</v>
      </c>
      <c r="H9" s="34">
        <v>25312.606</v>
      </c>
      <c r="I9" s="35">
        <f aca="true" t="shared" si="3" ref="I9:I30">(H9-H8)*H$5</f>
        <v>709.2000000004191</v>
      </c>
      <c r="J9" s="34">
        <v>9444.595</v>
      </c>
      <c r="K9" s="35">
        <f aca="true" t="shared" si="4" ref="K9:K30">(J9-J8)*J$5</f>
        <v>241.199999996752</v>
      </c>
      <c r="L9" s="34">
        <v>16074.131</v>
      </c>
      <c r="M9" s="35">
        <f aca="true" t="shared" si="5" ref="M9:M30">(L9-L8)*L$5</f>
        <v>652.7999999932945</v>
      </c>
      <c r="N9" s="34">
        <v>28392.884</v>
      </c>
      <c r="O9" s="35">
        <f aca="true" t="shared" si="6" ref="O9:O30">(N9-N8)*N$5</f>
        <v>897.5999999907799</v>
      </c>
      <c r="P9" s="34">
        <v>17280.927</v>
      </c>
      <c r="Q9" s="35">
        <f aca="true" t="shared" si="7" ref="Q9:Q30">(P9-P8)*P$5</f>
        <v>335.999999998603</v>
      </c>
      <c r="R9" s="34">
        <v>6443.916</v>
      </c>
      <c r="S9" s="35">
        <f aca="true" t="shared" si="8" ref="S9:S30">(R9-R8)*R$5</f>
        <v>63.9999999984866</v>
      </c>
      <c r="T9" s="34">
        <v>3462.536</v>
      </c>
      <c r="U9" s="35">
        <f aca="true" t="shared" si="9" ref="U9:U30">(T9-T8)*T$5</f>
        <v>159.99999999985448</v>
      </c>
      <c r="V9" s="34">
        <v>2658.789</v>
      </c>
      <c r="W9" s="35">
        <f aca="true" t="shared" si="10" ref="W9:W30">(V9-V8)*V$5</f>
        <v>108.00000000017462</v>
      </c>
      <c r="X9" s="34">
        <v>2333.169</v>
      </c>
      <c r="Y9" s="35">
        <f aca="true" t="shared" si="11" ref="Y9:Y30">(X9-X8)*X$5</f>
        <v>433.99999999928696</v>
      </c>
      <c r="Z9" s="34"/>
      <c r="AA9" s="35">
        <f aca="true" t="shared" si="12" ref="AA9:AA30">(Z9-Z8)*Z$5</f>
        <v>0</v>
      </c>
      <c r="AB9" s="34"/>
      <c r="AC9" s="35">
        <f aca="true" t="shared" si="13" ref="AC9:AC30">(AB9-AB8)*AB$5</f>
        <v>0</v>
      </c>
      <c r="AD9" s="34"/>
      <c r="AE9" s="35">
        <f aca="true" t="shared" si="14" ref="AE9:AE30">(AD9-AD8)*AD$5</f>
        <v>0</v>
      </c>
      <c r="AF9" s="34"/>
      <c r="AG9" s="35">
        <f aca="true" t="shared" si="15" ref="AG9:AG30">(AF9-AF8)*AF$5</f>
        <v>0</v>
      </c>
      <c r="AH9" s="36">
        <f>SUM(C9+E9+G9+I9+K9+M9+O9+Q9+S9+U9+W9+Y9+AA9+AC9+AE9+AG9)</f>
        <v>5979.999999981737</v>
      </c>
    </row>
    <row r="10" spans="1:34" ht="12.75">
      <c r="A10" s="5" t="s">
        <v>7</v>
      </c>
      <c r="B10" s="34">
        <v>19638.514</v>
      </c>
      <c r="C10" s="35">
        <f t="shared" si="0"/>
        <v>532.8000000037719</v>
      </c>
      <c r="D10" s="34">
        <v>25726.766</v>
      </c>
      <c r="E10" s="35">
        <f t="shared" si="1"/>
        <v>943.1999999957043</v>
      </c>
      <c r="F10" s="34">
        <v>21401.8</v>
      </c>
      <c r="G10" s="35">
        <f t="shared" si="2"/>
        <v>781.2000000019907</v>
      </c>
      <c r="H10" s="34">
        <v>25312.79</v>
      </c>
      <c r="I10" s="35">
        <f t="shared" si="3"/>
        <v>662.4000000039814</v>
      </c>
      <c r="J10" s="34">
        <v>9444.658</v>
      </c>
      <c r="K10" s="35">
        <f t="shared" si="4"/>
        <v>226.8000000003667</v>
      </c>
      <c r="L10" s="34">
        <v>16074.262</v>
      </c>
      <c r="M10" s="35">
        <f t="shared" si="5"/>
        <v>628.8000000058673</v>
      </c>
      <c r="N10" s="34">
        <v>28393.067</v>
      </c>
      <c r="O10" s="35">
        <f t="shared" si="6"/>
        <v>878.4000000043306</v>
      </c>
      <c r="P10" s="34">
        <v>17280.996</v>
      </c>
      <c r="Q10" s="35">
        <f t="shared" si="7"/>
        <v>331.1999999976251</v>
      </c>
      <c r="R10" s="34">
        <v>6443.924</v>
      </c>
      <c r="S10" s="35">
        <f t="shared" si="8"/>
        <v>63.9999999984866</v>
      </c>
      <c r="T10" s="34">
        <v>3462.578</v>
      </c>
      <c r="U10" s="35">
        <f t="shared" si="9"/>
        <v>167.9999999996653</v>
      </c>
      <c r="V10" s="34">
        <v>2658.826</v>
      </c>
      <c r="W10" s="35">
        <f t="shared" si="10"/>
        <v>147.99999999922875</v>
      </c>
      <c r="X10" s="34">
        <v>2333.196</v>
      </c>
      <c r="Y10" s="35">
        <f t="shared" si="11"/>
        <v>378.0000000006112</v>
      </c>
      <c r="Z10" s="34"/>
      <c r="AA10" s="35">
        <f t="shared" si="12"/>
        <v>0</v>
      </c>
      <c r="AB10" s="34"/>
      <c r="AC10" s="35">
        <f t="shared" si="13"/>
        <v>0</v>
      </c>
      <c r="AD10" s="34"/>
      <c r="AE10" s="35">
        <f t="shared" si="14"/>
        <v>0</v>
      </c>
      <c r="AF10" s="34"/>
      <c r="AG10" s="35">
        <f t="shared" si="15"/>
        <v>0</v>
      </c>
      <c r="AH10" s="36">
        <f>SUM(C10+E10+G10+I10+K10+M10+O10+Q10+S10+U10+W10+Y10+AA10+AC10+AE10+AG10)</f>
        <v>5742.80000001163</v>
      </c>
    </row>
    <row r="11" spans="1:34" ht="12.75">
      <c r="A11" s="5" t="s">
        <v>8</v>
      </c>
      <c r="B11" s="34">
        <v>19638.631</v>
      </c>
      <c r="C11" s="35">
        <f t="shared" si="0"/>
        <v>561.6000000096392</v>
      </c>
      <c r="D11" s="34">
        <v>25726.986</v>
      </c>
      <c r="E11" s="35">
        <f t="shared" si="1"/>
        <v>792.000000004191</v>
      </c>
      <c r="F11" s="34">
        <v>21401.991</v>
      </c>
      <c r="G11" s="35">
        <f t="shared" si="2"/>
        <v>687.6000000091153</v>
      </c>
      <c r="H11" s="34">
        <v>25312.951</v>
      </c>
      <c r="I11" s="35">
        <f t="shared" si="3"/>
        <v>579.6000000002095</v>
      </c>
      <c r="J11" s="34">
        <v>9444.712</v>
      </c>
      <c r="K11" s="35">
        <f t="shared" si="4"/>
        <v>194.40000000031432</v>
      </c>
      <c r="L11" s="34">
        <v>16074.374</v>
      </c>
      <c r="M11" s="35">
        <f t="shared" si="5"/>
        <v>537.5999999960186</v>
      </c>
      <c r="N11" s="34">
        <v>28393.225</v>
      </c>
      <c r="O11" s="35">
        <f t="shared" si="6"/>
        <v>758.3999999973457</v>
      </c>
      <c r="P11" s="31">
        <v>17281.053</v>
      </c>
      <c r="Q11" s="35">
        <f t="shared" si="7"/>
        <v>273.60000000335276</v>
      </c>
      <c r="R11" s="34">
        <v>6443.932</v>
      </c>
      <c r="S11" s="35">
        <f t="shared" si="8"/>
        <v>63.9999999984866</v>
      </c>
      <c r="T11" s="34">
        <v>3462.606</v>
      </c>
      <c r="U11" s="35">
        <f t="shared" si="9"/>
        <v>112.00000000098953</v>
      </c>
      <c r="V11" s="34">
        <v>2658.841</v>
      </c>
      <c r="W11" s="35">
        <f t="shared" si="10"/>
        <v>59.99999999949068</v>
      </c>
      <c r="X11" s="34">
        <v>2333.228</v>
      </c>
      <c r="Y11" s="35">
        <f t="shared" si="11"/>
        <v>448.00000000213913</v>
      </c>
      <c r="Z11" s="34"/>
      <c r="AA11" s="35">
        <f t="shared" si="12"/>
        <v>0</v>
      </c>
      <c r="AB11" s="34"/>
      <c r="AC11" s="35">
        <f t="shared" si="13"/>
        <v>0</v>
      </c>
      <c r="AD11" s="34"/>
      <c r="AE11" s="35">
        <f t="shared" si="14"/>
        <v>0</v>
      </c>
      <c r="AF11" s="34"/>
      <c r="AG11" s="35">
        <f t="shared" si="15"/>
        <v>0</v>
      </c>
      <c r="AH11" s="36">
        <f aca="true" t="shared" si="16" ref="AH11:AH32">SUM(C11+E11+G11+I11+K11+M11+O11+Q11+S11+U11+W11+Y11+AA11+AC11+AE11+AG11)</f>
        <v>5068.800000021292</v>
      </c>
    </row>
    <row r="12" spans="1:34" ht="12.75">
      <c r="A12" s="5" t="s">
        <v>9</v>
      </c>
      <c r="B12" s="34">
        <v>19638.75</v>
      </c>
      <c r="C12" s="35">
        <f t="shared" si="0"/>
        <v>571.1999999941327</v>
      </c>
      <c r="D12" s="34">
        <v>25727.202</v>
      </c>
      <c r="E12" s="35">
        <f t="shared" si="1"/>
        <v>777.6000000012573</v>
      </c>
      <c r="F12" s="34">
        <v>21402.175</v>
      </c>
      <c r="G12" s="35">
        <f t="shared" si="2"/>
        <v>662.3999999908847</v>
      </c>
      <c r="H12" s="34">
        <v>25313.113</v>
      </c>
      <c r="I12" s="35">
        <f t="shared" si="3"/>
        <v>583.200000000943</v>
      </c>
      <c r="J12" s="34">
        <v>9444.763</v>
      </c>
      <c r="K12" s="35">
        <f t="shared" si="4"/>
        <v>183.60000000466243</v>
      </c>
      <c r="L12" s="34">
        <v>16074.478</v>
      </c>
      <c r="M12" s="35">
        <f t="shared" si="5"/>
        <v>499.19999999692664</v>
      </c>
      <c r="N12" s="34">
        <v>28393.379</v>
      </c>
      <c r="O12" s="35">
        <f t="shared" si="6"/>
        <v>739.2000000108965</v>
      </c>
      <c r="P12" s="31">
        <v>17281.107</v>
      </c>
      <c r="Q12" s="35">
        <f t="shared" si="7"/>
        <v>259.2000000004191</v>
      </c>
      <c r="R12" s="34">
        <v>6443.94</v>
      </c>
      <c r="S12" s="35">
        <f t="shared" si="8"/>
        <v>63.9999999984866</v>
      </c>
      <c r="T12" s="34">
        <v>3462.635</v>
      </c>
      <c r="U12" s="35">
        <f t="shared" si="9"/>
        <v>115.99999999998545</v>
      </c>
      <c r="V12" s="34">
        <v>2658.857</v>
      </c>
      <c r="W12" s="35">
        <f t="shared" si="10"/>
        <v>64.00000000030559</v>
      </c>
      <c r="X12" s="34">
        <v>2333.26</v>
      </c>
      <c r="Y12" s="35">
        <f t="shared" si="11"/>
        <v>448.00000000213913</v>
      </c>
      <c r="Z12" s="34"/>
      <c r="AA12" s="35">
        <f t="shared" si="12"/>
        <v>0</v>
      </c>
      <c r="AB12" s="34"/>
      <c r="AC12" s="35">
        <f t="shared" si="13"/>
        <v>0</v>
      </c>
      <c r="AD12" s="34"/>
      <c r="AE12" s="35">
        <f t="shared" si="14"/>
        <v>0</v>
      </c>
      <c r="AF12" s="34"/>
      <c r="AG12" s="35">
        <f t="shared" si="15"/>
        <v>0</v>
      </c>
      <c r="AH12" s="36">
        <f t="shared" si="16"/>
        <v>4967.600000001039</v>
      </c>
    </row>
    <row r="13" spans="1:34" ht="12.75">
      <c r="A13" s="5" t="s">
        <v>10</v>
      </c>
      <c r="B13" s="34">
        <v>19638.86</v>
      </c>
      <c r="C13" s="35">
        <f t="shared" si="0"/>
        <v>528.000000002794</v>
      </c>
      <c r="D13" s="34">
        <v>25727.401</v>
      </c>
      <c r="E13" s="35">
        <f t="shared" si="1"/>
        <v>716.4000000018859</v>
      </c>
      <c r="F13" s="34">
        <v>21402.343</v>
      </c>
      <c r="G13" s="35">
        <f t="shared" si="2"/>
        <v>604.8000000053435</v>
      </c>
      <c r="H13" s="34">
        <v>25313.26</v>
      </c>
      <c r="I13" s="35">
        <f t="shared" si="3"/>
        <v>529.1999999899417</v>
      </c>
      <c r="J13" s="34">
        <v>9444.81</v>
      </c>
      <c r="K13" s="35">
        <f t="shared" si="4"/>
        <v>169.1999999951804</v>
      </c>
      <c r="L13" s="34">
        <v>16074.573</v>
      </c>
      <c r="M13" s="35">
        <f t="shared" si="5"/>
        <v>456.00000000558794</v>
      </c>
      <c r="N13" s="34">
        <v>28393.516</v>
      </c>
      <c r="O13" s="35">
        <f t="shared" si="6"/>
        <v>657.5999999942724</v>
      </c>
      <c r="P13" s="31">
        <v>17281.158</v>
      </c>
      <c r="Q13" s="35">
        <f t="shared" si="7"/>
        <v>244.79999999748543</v>
      </c>
      <c r="R13" s="34">
        <v>6443.946</v>
      </c>
      <c r="S13" s="35">
        <f t="shared" si="8"/>
        <v>48.00000000250293</v>
      </c>
      <c r="T13" s="34">
        <v>3462.669</v>
      </c>
      <c r="U13" s="35">
        <f t="shared" si="9"/>
        <v>135.99999999860302</v>
      </c>
      <c r="V13" s="34">
        <v>2658.876</v>
      </c>
      <c r="W13" s="35">
        <f t="shared" si="10"/>
        <v>76.00000000093132</v>
      </c>
      <c r="X13" s="34">
        <v>2333.288</v>
      </c>
      <c r="Y13" s="35">
        <f t="shared" si="11"/>
        <v>391.9999999970969</v>
      </c>
      <c r="Z13" s="34"/>
      <c r="AA13" s="35">
        <f t="shared" si="12"/>
        <v>0</v>
      </c>
      <c r="AB13" s="34"/>
      <c r="AC13" s="35">
        <f t="shared" si="13"/>
        <v>0</v>
      </c>
      <c r="AD13" s="34"/>
      <c r="AE13" s="35">
        <f t="shared" si="14"/>
        <v>0</v>
      </c>
      <c r="AF13" s="34"/>
      <c r="AG13" s="35">
        <f t="shared" si="15"/>
        <v>0</v>
      </c>
      <c r="AH13" s="36">
        <f t="shared" si="16"/>
        <v>4557.999999991625</v>
      </c>
    </row>
    <row r="14" spans="1:34" ht="12.75">
      <c r="A14" s="5" t="s">
        <v>11</v>
      </c>
      <c r="B14" s="34">
        <v>19638.988</v>
      </c>
      <c r="C14" s="35">
        <f t="shared" si="0"/>
        <v>614.4000000029337</v>
      </c>
      <c r="D14" s="34">
        <v>25727.618</v>
      </c>
      <c r="E14" s="35">
        <f t="shared" si="1"/>
        <v>781.199999988894</v>
      </c>
      <c r="F14" s="34">
        <v>21402.53</v>
      </c>
      <c r="G14" s="35">
        <f t="shared" si="2"/>
        <v>673.1999999930849</v>
      </c>
      <c r="H14" s="34">
        <v>25313.438</v>
      </c>
      <c r="I14" s="35">
        <f t="shared" si="3"/>
        <v>640.7999999995809</v>
      </c>
      <c r="J14" s="34">
        <v>9444.865</v>
      </c>
      <c r="K14" s="35">
        <f t="shared" si="4"/>
        <v>198.00000000104774</v>
      </c>
      <c r="L14" s="34">
        <v>16074.686</v>
      </c>
      <c r="M14" s="35">
        <f t="shared" si="5"/>
        <v>542.3999999969965</v>
      </c>
      <c r="N14" s="34">
        <v>28393.669</v>
      </c>
      <c r="O14" s="35">
        <f t="shared" si="6"/>
        <v>734.4000000099186</v>
      </c>
      <c r="P14" s="31">
        <v>17281.216</v>
      </c>
      <c r="Q14" s="35">
        <f t="shared" si="7"/>
        <v>278.40000000433065</v>
      </c>
      <c r="R14" s="34">
        <v>6443.954</v>
      </c>
      <c r="S14" s="35">
        <f t="shared" si="8"/>
        <v>63.9999999984866</v>
      </c>
      <c r="T14" s="34">
        <v>3462.723</v>
      </c>
      <c r="U14" s="35">
        <f t="shared" si="9"/>
        <v>216.00000000034925</v>
      </c>
      <c r="V14" s="34">
        <v>2658.9</v>
      </c>
      <c r="W14" s="35">
        <f t="shared" si="10"/>
        <v>95.99999999954889</v>
      </c>
      <c r="X14" s="34">
        <v>2333.317</v>
      </c>
      <c r="Y14" s="35">
        <f t="shared" si="11"/>
        <v>405.99999999994907</v>
      </c>
      <c r="Z14" s="34"/>
      <c r="AA14" s="35">
        <f t="shared" si="12"/>
        <v>0</v>
      </c>
      <c r="AB14" s="34"/>
      <c r="AC14" s="35">
        <f t="shared" si="13"/>
        <v>0</v>
      </c>
      <c r="AD14" s="34"/>
      <c r="AE14" s="35">
        <f t="shared" si="14"/>
        <v>0</v>
      </c>
      <c r="AF14" s="34"/>
      <c r="AG14" s="35">
        <f t="shared" si="15"/>
        <v>0</v>
      </c>
      <c r="AH14" s="36">
        <f t="shared" si="16"/>
        <v>5244.799999995121</v>
      </c>
    </row>
    <row r="15" spans="1:34" ht="12.75">
      <c r="A15" s="5" t="s">
        <v>12</v>
      </c>
      <c r="B15" s="34">
        <v>19639.128</v>
      </c>
      <c r="C15" s="35">
        <f t="shared" si="0"/>
        <v>671.999999997206</v>
      </c>
      <c r="D15" s="34">
        <v>25727.857</v>
      </c>
      <c r="E15" s="35">
        <f t="shared" si="1"/>
        <v>860.4000000050291</v>
      </c>
      <c r="F15" s="34">
        <v>21402.739</v>
      </c>
      <c r="G15" s="35">
        <f t="shared" si="2"/>
        <v>752.4000000092201</v>
      </c>
      <c r="H15" s="34">
        <v>25313.654</v>
      </c>
      <c r="I15" s="35">
        <f t="shared" si="3"/>
        <v>777.6000000012573</v>
      </c>
      <c r="J15" s="34">
        <v>9444.927</v>
      </c>
      <c r="K15" s="35">
        <f t="shared" si="4"/>
        <v>223.1999999996333</v>
      </c>
      <c r="L15" s="34">
        <v>16074.822</v>
      </c>
      <c r="M15" s="35">
        <f t="shared" si="5"/>
        <v>652.8000000020256</v>
      </c>
      <c r="N15" s="34">
        <v>28393.837</v>
      </c>
      <c r="O15" s="35">
        <f t="shared" si="6"/>
        <v>806.3999999896623</v>
      </c>
      <c r="P15" s="31">
        <v>17281.284</v>
      </c>
      <c r="Q15" s="35">
        <f t="shared" si="7"/>
        <v>326.39999999664724</v>
      </c>
      <c r="R15" s="34">
        <v>6443.965</v>
      </c>
      <c r="S15" s="35">
        <f t="shared" si="8"/>
        <v>88.00000000337604</v>
      </c>
      <c r="T15" s="34">
        <v>3462.773</v>
      </c>
      <c r="U15" s="35">
        <f t="shared" si="9"/>
        <v>200.0000000007276</v>
      </c>
      <c r="V15" s="34">
        <v>2658.929</v>
      </c>
      <c r="W15" s="35">
        <f t="shared" si="10"/>
        <v>115.99999999998545</v>
      </c>
      <c r="X15" s="34">
        <v>2333.349</v>
      </c>
      <c r="Y15" s="35">
        <f t="shared" si="11"/>
        <v>448.00000000213913</v>
      </c>
      <c r="Z15" s="34"/>
      <c r="AA15" s="35">
        <f t="shared" si="12"/>
        <v>0</v>
      </c>
      <c r="AB15" s="34"/>
      <c r="AC15" s="35">
        <f t="shared" si="13"/>
        <v>0</v>
      </c>
      <c r="AD15" s="34"/>
      <c r="AE15" s="35">
        <f t="shared" si="14"/>
        <v>0</v>
      </c>
      <c r="AF15" s="34"/>
      <c r="AG15" s="35">
        <f t="shared" si="15"/>
        <v>0</v>
      </c>
      <c r="AH15" s="36">
        <f t="shared" si="16"/>
        <v>5923.200000006909</v>
      </c>
    </row>
    <row r="16" spans="1:34" ht="12.75">
      <c r="A16" s="5" t="s">
        <v>13</v>
      </c>
      <c r="B16" s="34">
        <v>19639.255</v>
      </c>
      <c r="C16" s="35">
        <f t="shared" si="0"/>
        <v>609.6000000019558</v>
      </c>
      <c r="D16" s="34">
        <v>25728.082</v>
      </c>
      <c r="E16" s="35">
        <f t="shared" si="1"/>
        <v>809.9999999947613</v>
      </c>
      <c r="F16" s="34">
        <v>21402.941</v>
      </c>
      <c r="G16" s="35">
        <f t="shared" si="2"/>
        <v>727.1999999909895</v>
      </c>
      <c r="H16" s="34">
        <v>25313.842</v>
      </c>
      <c r="I16" s="35">
        <f t="shared" si="3"/>
        <v>676.8000000069151</v>
      </c>
      <c r="J16" s="34">
        <v>9444.983</v>
      </c>
      <c r="K16" s="35">
        <f t="shared" si="4"/>
        <v>201.60000000178115</v>
      </c>
      <c r="L16" s="34">
        <v>16074.953</v>
      </c>
      <c r="M16" s="35">
        <f t="shared" si="5"/>
        <v>628.7999999971362</v>
      </c>
      <c r="N16" s="34">
        <v>28393.99</v>
      </c>
      <c r="O16" s="35">
        <f t="shared" si="6"/>
        <v>734.4000000099186</v>
      </c>
      <c r="P16" s="31">
        <v>17281.352</v>
      </c>
      <c r="Q16" s="35">
        <f t="shared" si="7"/>
        <v>326.39999999664724</v>
      </c>
      <c r="R16" s="34">
        <v>6443.978</v>
      </c>
      <c r="S16" s="35">
        <f t="shared" si="8"/>
        <v>103.99999999935972</v>
      </c>
      <c r="T16" s="34">
        <v>3462.813</v>
      </c>
      <c r="U16" s="35">
        <f t="shared" si="9"/>
        <v>159.99999999985448</v>
      </c>
      <c r="V16" s="34">
        <v>2658.954</v>
      </c>
      <c r="W16" s="35">
        <f t="shared" si="10"/>
        <v>100.0000000003638</v>
      </c>
      <c r="X16" s="34">
        <v>2333.368</v>
      </c>
      <c r="Y16" s="35">
        <f t="shared" si="11"/>
        <v>265.99999999689317</v>
      </c>
      <c r="Z16" s="34"/>
      <c r="AA16" s="35">
        <f t="shared" si="12"/>
        <v>0</v>
      </c>
      <c r="AB16" s="34"/>
      <c r="AC16" s="35">
        <f t="shared" si="13"/>
        <v>0</v>
      </c>
      <c r="AD16" s="34"/>
      <c r="AE16" s="35">
        <f t="shared" si="14"/>
        <v>0</v>
      </c>
      <c r="AF16" s="34"/>
      <c r="AG16" s="35">
        <f t="shared" si="15"/>
        <v>0</v>
      </c>
      <c r="AH16" s="36">
        <f t="shared" si="16"/>
        <v>5344.799999996576</v>
      </c>
    </row>
    <row r="17" spans="1:34" ht="12.75">
      <c r="A17" s="5" t="s">
        <v>14</v>
      </c>
      <c r="B17" s="34">
        <v>19639.481</v>
      </c>
      <c r="C17" s="35">
        <f t="shared" si="0"/>
        <v>1084.799999993993</v>
      </c>
      <c r="D17" s="34">
        <v>25728.508</v>
      </c>
      <c r="E17" s="35">
        <f t="shared" si="1"/>
        <v>1533.6000000112108</v>
      </c>
      <c r="F17" s="34">
        <v>21403.322</v>
      </c>
      <c r="G17" s="35">
        <f t="shared" si="2"/>
        <v>1371.6000000044005</v>
      </c>
      <c r="H17" s="34">
        <v>25314.157</v>
      </c>
      <c r="I17" s="35">
        <f t="shared" si="3"/>
        <v>1133.9999999952852</v>
      </c>
      <c r="J17" s="34">
        <v>9445.087</v>
      </c>
      <c r="K17" s="35">
        <f t="shared" si="4"/>
        <v>374.399999997695</v>
      </c>
      <c r="L17" s="34">
        <v>16075.163</v>
      </c>
      <c r="M17" s="35">
        <f t="shared" si="5"/>
        <v>1008.0000000045402</v>
      </c>
      <c r="N17" s="34">
        <v>28394.26</v>
      </c>
      <c r="O17" s="35">
        <f t="shared" si="6"/>
        <v>1295.9999999846332</v>
      </c>
      <c r="P17" s="31">
        <v>17281.469</v>
      </c>
      <c r="Q17" s="35">
        <f t="shared" si="7"/>
        <v>561.6000000096392</v>
      </c>
      <c r="R17" s="34">
        <v>6444.007</v>
      </c>
      <c r="S17" s="35">
        <f t="shared" si="8"/>
        <v>231.99999999633292</v>
      </c>
      <c r="T17" s="34">
        <v>3462.874</v>
      </c>
      <c r="U17" s="35">
        <f t="shared" si="9"/>
        <v>243.99999999877764</v>
      </c>
      <c r="V17" s="34">
        <v>2658.991</v>
      </c>
      <c r="W17" s="35">
        <f t="shared" si="10"/>
        <v>147.99999999922875</v>
      </c>
      <c r="X17" s="34">
        <v>2333.406</v>
      </c>
      <c r="Y17" s="35">
        <f t="shared" si="11"/>
        <v>532.0000000001528</v>
      </c>
      <c r="Z17" s="34"/>
      <c r="AA17" s="35">
        <f t="shared" si="12"/>
        <v>0</v>
      </c>
      <c r="AB17" s="34"/>
      <c r="AC17" s="35">
        <f t="shared" si="13"/>
        <v>0</v>
      </c>
      <c r="AD17" s="34"/>
      <c r="AE17" s="35">
        <f t="shared" si="14"/>
        <v>0</v>
      </c>
      <c r="AF17" s="34"/>
      <c r="AG17" s="35">
        <f t="shared" si="15"/>
        <v>0</v>
      </c>
      <c r="AH17" s="36">
        <f t="shared" si="16"/>
        <v>9519.999999995889</v>
      </c>
    </row>
    <row r="18" spans="1:34" ht="12.75">
      <c r="A18" s="5" t="s">
        <v>15</v>
      </c>
      <c r="B18" s="34">
        <v>19639.692</v>
      </c>
      <c r="C18" s="35">
        <f t="shared" si="0"/>
        <v>1012.7999999967869</v>
      </c>
      <c r="D18" s="34">
        <v>25728.936</v>
      </c>
      <c r="E18" s="35">
        <f t="shared" si="1"/>
        <v>1540.799999999581</v>
      </c>
      <c r="F18" s="34">
        <v>21403.68</v>
      </c>
      <c r="G18" s="35">
        <f t="shared" si="2"/>
        <v>1288.8000000006286</v>
      </c>
      <c r="H18" s="34">
        <v>25314.456</v>
      </c>
      <c r="I18" s="35">
        <f t="shared" si="3"/>
        <v>1076.3999999966472</v>
      </c>
      <c r="J18" s="34">
        <v>9445.186</v>
      </c>
      <c r="K18" s="35">
        <f t="shared" si="4"/>
        <v>356.40000000057626</v>
      </c>
      <c r="L18" s="34">
        <v>16075.356</v>
      </c>
      <c r="M18" s="35">
        <f t="shared" si="5"/>
        <v>926.3999999966472</v>
      </c>
      <c r="N18" s="34">
        <v>28394.53</v>
      </c>
      <c r="O18" s="35">
        <f t="shared" si="6"/>
        <v>1296.0000000020955</v>
      </c>
      <c r="P18" s="31">
        <v>17281.584</v>
      </c>
      <c r="Q18" s="35">
        <f t="shared" si="7"/>
        <v>551.9999999902211</v>
      </c>
      <c r="R18" s="34">
        <v>6444.033</v>
      </c>
      <c r="S18" s="35">
        <f t="shared" si="8"/>
        <v>208.0000000059954</v>
      </c>
      <c r="T18" s="34">
        <v>3462.929</v>
      </c>
      <c r="U18" s="35">
        <f t="shared" si="9"/>
        <v>220.00000000116415</v>
      </c>
      <c r="V18" s="34">
        <v>2659.022</v>
      </c>
      <c r="W18" s="35">
        <f t="shared" si="10"/>
        <v>123.99999999979627</v>
      </c>
      <c r="X18" s="34">
        <v>2333.435</v>
      </c>
      <c r="Y18" s="35">
        <f t="shared" si="11"/>
        <v>405.99999999994907</v>
      </c>
      <c r="Z18" s="34"/>
      <c r="AA18" s="35">
        <f t="shared" si="12"/>
        <v>0</v>
      </c>
      <c r="AB18" s="34"/>
      <c r="AC18" s="35">
        <f t="shared" si="13"/>
        <v>0</v>
      </c>
      <c r="AD18" s="34"/>
      <c r="AE18" s="35">
        <f t="shared" si="14"/>
        <v>0</v>
      </c>
      <c r="AF18" s="34"/>
      <c r="AG18" s="35">
        <f t="shared" si="15"/>
        <v>0</v>
      </c>
      <c r="AH18" s="36">
        <f t="shared" si="16"/>
        <v>9007.599999990089</v>
      </c>
    </row>
    <row r="19" spans="1:34" ht="12.75">
      <c r="A19" s="5" t="s">
        <v>16</v>
      </c>
      <c r="B19" s="34">
        <v>19639.882</v>
      </c>
      <c r="C19" s="35">
        <f t="shared" si="0"/>
        <v>912.0000000111759</v>
      </c>
      <c r="D19" s="34">
        <v>25729.326</v>
      </c>
      <c r="E19" s="35">
        <f t="shared" si="1"/>
        <v>1403.9999999979045</v>
      </c>
      <c r="F19" s="34">
        <v>21404.015</v>
      </c>
      <c r="G19" s="35">
        <f t="shared" si="2"/>
        <v>1205.9999999968568</v>
      </c>
      <c r="H19" s="34">
        <v>25314.723</v>
      </c>
      <c r="I19" s="35">
        <f t="shared" si="3"/>
        <v>961.2000000124681</v>
      </c>
      <c r="J19" s="34">
        <v>9445.27</v>
      </c>
      <c r="K19" s="35">
        <f t="shared" si="4"/>
        <v>302.40000000267173</v>
      </c>
      <c r="L19" s="34">
        <v>16075.53</v>
      </c>
      <c r="M19" s="35">
        <f t="shared" si="5"/>
        <v>835.2000000042608</v>
      </c>
      <c r="N19" s="34">
        <v>28394.777</v>
      </c>
      <c r="O19" s="35">
        <f t="shared" si="6"/>
        <v>1185.5999999970663</v>
      </c>
      <c r="P19" s="31">
        <v>17281.688</v>
      </c>
      <c r="Q19" s="35">
        <f t="shared" si="7"/>
        <v>499.19999999692664</v>
      </c>
      <c r="R19" s="34">
        <v>6444.061</v>
      </c>
      <c r="S19" s="35">
        <f t="shared" si="8"/>
        <v>223.9999999947031</v>
      </c>
      <c r="T19" s="34">
        <v>3462.976</v>
      </c>
      <c r="U19" s="35">
        <f t="shared" si="9"/>
        <v>188.00000000010186</v>
      </c>
      <c r="V19" s="34">
        <v>2659.051</v>
      </c>
      <c r="W19" s="35">
        <f t="shared" si="10"/>
        <v>115.99999999998545</v>
      </c>
      <c r="X19" s="34">
        <v>2333.466</v>
      </c>
      <c r="Y19" s="35">
        <f t="shared" si="11"/>
        <v>433.99999999928696</v>
      </c>
      <c r="Z19" s="34"/>
      <c r="AA19" s="35">
        <f t="shared" si="12"/>
        <v>0</v>
      </c>
      <c r="AB19" s="34"/>
      <c r="AC19" s="35">
        <f t="shared" si="13"/>
        <v>0</v>
      </c>
      <c r="AD19" s="34"/>
      <c r="AE19" s="35">
        <f t="shared" si="14"/>
        <v>0</v>
      </c>
      <c r="AF19" s="34"/>
      <c r="AG19" s="35">
        <f t="shared" si="15"/>
        <v>0</v>
      </c>
      <c r="AH19" s="36">
        <f t="shared" si="16"/>
        <v>8267.600000013408</v>
      </c>
    </row>
    <row r="20" spans="1:34" ht="12.75">
      <c r="A20" s="5" t="s">
        <v>17</v>
      </c>
      <c r="B20" s="34">
        <v>19640.138</v>
      </c>
      <c r="C20" s="35">
        <f t="shared" si="0"/>
        <v>1228.799999988405</v>
      </c>
      <c r="D20" s="34">
        <v>25729.857</v>
      </c>
      <c r="E20" s="35">
        <f t="shared" si="1"/>
        <v>1911.5999999965425</v>
      </c>
      <c r="F20" s="34">
        <v>21404.464</v>
      </c>
      <c r="G20" s="35">
        <f t="shared" si="2"/>
        <v>1616.400000001886</v>
      </c>
      <c r="H20" s="34">
        <v>25315.077</v>
      </c>
      <c r="I20" s="35">
        <f t="shared" si="3"/>
        <v>1274.399999997695</v>
      </c>
      <c r="J20" s="34">
        <v>9445.388</v>
      </c>
      <c r="K20" s="35">
        <f t="shared" si="4"/>
        <v>424.80000000141445</v>
      </c>
      <c r="L20" s="34">
        <v>16075.766</v>
      </c>
      <c r="M20" s="35">
        <f t="shared" si="5"/>
        <v>1132.7999999950407</v>
      </c>
      <c r="N20" s="34">
        <v>28395.12</v>
      </c>
      <c r="O20" s="35">
        <f t="shared" si="6"/>
        <v>1646.4000000036322</v>
      </c>
      <c r="P20" s="31">
        <v>17281.824</v>
      </c>
      <c r="Q20" s="35">
        <f t="shared" si="7"/>
        <v>652.8000000107568</v>
      </c>
      <c r="R20" s="34">
        <v>6444.091</v>
      </c>
      <c r="S20" s="35">
        <f t="shared" si="8"/>
        <v>240.0000000052387</v>
      </c>
      <c r="T20" s="34">
        <v>3463.03</v>
      </c>
      <c r="U20" s="35">
        <f t="shared" si="9"/>
        <v>216.00000000034925</v>
      </c>
      <c r="V20" s="34">
        <v>2659.087</v>
      </c>
      <c r="W20" s="35">
        <f t="shared" si="10"/>
        <v>144.00000000023283</v>
      </c>
      <c r="X20" s="34">
        <v>2333.509</v>
      </c>
      <c r="Y20" s="35">
        <f t="shared" si="11"/>
        <v>602.0000000016807</v>
      </c>
      <c r="Z20" s="34"/>
      <c r="AA20" s="35">
        <f t="shared" si="12"/>
        <v>0</v>
      </c>
      <c r="AB20" s="34"/>
      <c r="AC20" s="35">
        <f t="shared" si="13"/>
        <v>0</v>
      </c>
      <c r="AD20" s="34"/>
      <c r="AE20" s="35">
        <f t="shared" si="14"/>
        <v>0</v>
      </c>
      <c r="AF20" s="34"/>
      <c r="AG20" s="35">
        <f t="shared" si="15"/>
        <v>0</v>
      </c>
      <c r="AH20" s="36">
        <f t="shared" si="16"/>
        <v>11090.000000002874</v>
      </c>
    </row>
    <row r="21" spans="1:34" ht="12.75">
      <c r="A21" s="5" t="s">
        <v>18</v>
      </c>
      <c r="B21" s="34">
        <v>19640.355</v>
      </c>
      <c r="C21" s="35">
        <f t="shared" si="0"/>
        <v>1041.6000000026543</v>
      </c>
      <c r="D21" s="34">
        <v>25730.317</v>
      </c>
      <c r="E21" s="35">
        <f t="shared" si="1"/>
        <v>1655.9999999968568</v>
      </c>
      <c r="F21" s="34">
        <v>21404.832</v>
      </c>
      <c r="G21" s="35">
        <f t="shared" si="2"/>
        <v>1324.799999994866</v>
      </c>
      <c r="H21" s="34">
        <v>25315.356</v>
      </c>
      <c r="I21" s="35">
        <f t="shared" si="3"/>
        <v>1004.3999999950756</v>
      </c>
      <c r="J21" s="34">
        <v>9445.485</v>
      </c>
      <c r="K21" s="35">
        <f t="shared" si="4"/>
        <v>349.1999999991094</v>
      </c>
      <c r="L21" s="34">
        <v>16075.96</v>
      </c>
      <c r="M21" s="35">
        <f t="shared" si="5"/>
        <v>931.1999999976251</v>
      </c>
      <c r="N21" s="34">
        <v>28395.399</v>
      </c>
      <c r="O21" s="35">
        <f t="shared" si="6"/>
        <v>1339.2000000108965</v>
      </c>
      <c r="P21" s="31">
        <v>17281.939</v>
      </c>
      <c r="Q21" s="35">
        <f t="shared" si="7"/>
        <v>551.9999999902211</v>
      </c>
      <c r="R21" s="34">
        <v>6444.109</v>
      </c>
      <c r="S21" s="35">
        <f t="shared" si="8"/>
        <v>144.00000000023283</v>
      </c>
      <c r="T21" s="34">
        <v>3463.067</v>
      </c>
      <c r="U21" s="35">
        <f t="shared" si="9"/>
        <v>147.99999999922875</v>
      </c>
      <c r="V21" s="34">
        <v>2659.114</v>
      </c>
      <c r="W21" s="35">
        <f t="shared" si="10"/>
        <v>108.00000000017462</v>
      </c>
      <c r="X21" s="34">
        <v>2333.541</v>
      </c>
      <c r="Y21" s="35">
        <f t="shared" si="11"/>
        <v>448.00000000213913</v>
      </c>
      <c r="Z21" s="34"/>
      <c r="AA21" s="35">
        <f t="shared" si="12"/>
        <v>0</v>
      </c>
      <c r="AB21" s="34"/>
      <c r="AC21" s="35">
        <f t="shared" si="13"/>
        <v>0</v>
      </c>
      <c r="AD21" s="34"/>
      <c r="AE21" s="35">
        <f t="shared" si="14"/>
        <v>0</v>
      </c>
      <c r="AF21" s="34"/>
      <c r="AG21" s="35">
        <f t="shared" si="15"/>
        <v>0</v>
      </c>
      <c r="AH21" s="36">
        <f t="shared" si="16"/>
        <v>9046.39999998908</v>
      </c>
    </row>
    <row r="22" spans="1:34" ht="12.75">
      <c r="A22" s="5" t="s">
        <v>19</v>
      </c>
      <c r="B22" s="34">
        <v>19640.618</v>
      </c>
      <c r="C22" s="35">
        <f t="shared" si="0"/>
        <v>1262.3999999952503</v>
      </c>
      <c r="D22" s="34">
        <v>25730.874</v>
      </c>
      <c r="E22" s="35">
        <f t="shared" si="1"/>
        <v>2005.2000000025146</v>
      </c>
      <c r="F22" s="34">
        <v>21405.275</v>
      </c>
      <c r="G22" s="35">
        <f t="shared" si="2"/>
        <v>1594.8000000105822</v>
      </c>
      <c r="H22" s="34">
        <v>25315.71</v>
      </c>
      <c r="I22" s="35">
        <f t="shared" si="3"/>
        <v>1274.399999997695</v>
      </c>
      <c r="J22" s="34">
        <v>9445.605</v>
      </c>
      <c r="K22" s="35">
        <f t="shared" si="4"/>
        <v>431.9999999963329</v>
      </c>
      <c r="L22" s="34">
        <v>16076.198</v>
      </c>
      <c r="M22" s="35">
        <f t="shared" si="5"/>
        <v>1142.4000000057276</v>
      </c>
      <c r="N22" s="34">
        <v>28395.743</v>
      </c>
      <c r="O22" s="35">
        <f t="shared" si="6"/>
        <v>1651.1999999871477</v>
      </c>
      <c r="P22" s="31">
        <v>17282.088</v>
      </c>
      <c r="Q22" s="35">
        <f t="shared" si="7"/>
        <v>715.200000006007</v>
      </c>
      <c r="R22" s="34">
        <v>6444.136</v>
      </c>
      <c r="S22" s="35">
        <f t="shared" si="8"/>
        <v>216.00000000034925</v>
      </c>
      <c r="T22" s="34">
        <v>3463.129</v>
      </c>
      <c r="U22" s="35">
        <f t="shared" si="9"/>
        <v>247.99999999959255</v>
      </c>
      <c r="V22" s="34">
        <v>2659.147</v>
      </c>
      <c r="W22" s="35">
        <f t="shared" si="10"/>
        <v>131.9999999996071</v>
      </c>
      <c r="X22" s="34">
        <v>2333.579</v>
      </c>
      <c r="Y22" s="35">
        <f t="shared" si="11"/>
        <v>532.0000000001528</v>
      </c>
      <c r="Z22" s="34"/>
      <c r="AA22" s="35">
        <f t="shared" si="12"/>
        <v>0</v>
      </c>
      <c r="AB22" s="34"/>
      <c r="AC22" s="35">
        <f t="shared" si="13"/>
        <v>0</v>
      </c>
      <c r="AD22" s="34"/>
      <c r="AE22" s="35">
        <f t="shared" si="14"/>
        <v>0</v>
      </c>
      <c r="AF22" s="34"/>
      <c r="AG22" s="35">
        <f t="shared" si="15"/>
        <v>0</v>
      </c>
      <c r="AH22" s="36">
        <f t="shared" si="16"/>
        <v>11205.600000000959</v>
      </c>
    </row>
    <row r="23" spans="1:34" ht="12.75">
      <c r="A23" s="5" t="s">
        <v>20</v>
      </c>
      <c r="B23" s="34">
        <v>19640.825</v>
      </c>
      <c r="C23" s="35">
        <f t="shared" si="0"/>
        <v>993.6000000103377</v>
      </c>
      <c r="D23" s="34">
        <v>25731.325</v>
      </c>
      <c r="E23" s="35">
        <f t="shared" si="1"/>
        <v>1623.6000000033528</v>
      </c>
      <c r="F23" s="34">
        <v>21405.638</v>
      </c>
      <c r="G23" s="35">
        <f t="shared" si="2"/>
        <v>1306.799999991199</v>
      </c>
      <c r="H23" s="34">
        <v>25316.004</v>
      </c>
      <c r="I23" s="35">
        <f t="shared" si="3"/>
        <v>1058.4000000060769</v>
      </c>
      <c r="J23" s="34">
        <v>9445.705</v>
      </c>
      <c r="K23" s="35">
        <f t="shared" si="4"/>
        <v>360.0000000013097</v>
      </c>
      <c r="L23" s="34">
        <v>16076.394</v>
      </c>
      <c r="M23" s="35">
        <f t="shared" si="5"/>
        <v>940.7999999995809</v>
      </c>
      <c r="N23" s="34">
        <v>28396.028</v>
      </c>
      <c r="O23" s="35">
        <f t="shared" si="6"/>
        <v>1367.9999999993015</v>
      </c>
      <c r="P23" s="31">
        <v>17282.211</v>
      </c>
      <c r="Q23" s="35">
        <f t="shared" si="7"/>
        <v>590.3999999980442</v>
      </c>
      <c r="R23" s="34">
        <v>6444.152</v>
      </c>
      <c r="S23" s="35">
        <f t="shared" si="8"/>
        <v>127.9999999969732</v>
      </c>
      <c r="T23" s="34">
        <v>3463.188</v>
      </c>
      <c r="U23" s="35">
        <f t="shared" si="9"/>
        <v>236.0000000007858</v>
      </c>
      <c r="V23" s="34">
        <v>2659.174</v>
      </c>
      <c r="W23" s="35">
        <f t="shared" si="10"/>
        <v>108.00000000017462</v>
      </c>
      <c r="X23" s="34">
        <v>2333.613</v>
      </c>
      <c r="Y23" s="35">
        <f t="shared" si="11"/>
        <v>475.99999999511056</v>
      </c>
      <c r="Z23" s="34"/>
      <c r="AA23" s="35">
        <f t="shared" si="12"/>
        <v>0</v>
      </c>
      <c r="AB23" s="34"/>
      <c r="AC23" s="35">
        <f t="shared" si="13"/>
        <v>0</v>
      </c>
      <c r="AD23" s="34"/>
      <c r="AE23" s="35">
        <f t="shared" si="14"/>
        <v>0</v>
      </c>
      <c r="AF23" s="34"/>
      <c r="AG23" s="35">
        <f t="shared" si="15"/>
        <v>0</v>
      </c>
      <c r="AH23" s="36">
        <f t="shared" si="16"/>
        <v>9189.600000002247</v>
      </c>
    </row>
    <row r="24" spans="1:34" ht="12.75">
      <c r="A24" s="5" t="s">
        <v>21</v>
      </c>
      <c r="B24" s="34">
        <v>19641.074</v>
      </c>
      <c r="C24" s="35">
        <f t="shared" si="0"/>
        <v>1195.199999999022</v>
      </c>
      <c r="D24" s="34">
        <v>25731.858</v>
      </c>
      <c r="E24" s="35">
        <f t="shared" si="1"/>
        <v>1918.7999999980093</v>
      </c>
      <c r="F24" s="34">
        <v>21406.06</v>
      </c>
      <c r="G24" s="35">
        <f t="shared" si="2"/>
        <v>1519.2000000082771</v>
      </c>
      <c r="H24" s="34">
        <v>25316.336</v>
      </c>
      <c r="I24" s="35">
        <f t="shared" si="3"/>
        <v>1195.1999999946565</v>
      </c>
      <c r="J24" s="34">
        <v>9445.821</v>
      </c>
      <c r="K24" s="35">
        <f t="shared" si="4"/>
        <v>417.5999999999476</v>
      </c>
      <c r="L24" s="34">
        <v>16076.62</v>
      </c>
      <c r="M24" s="35">
        <f t="shared" si="5"/>
        <v>1084.8000000027241</v>
      </c>
      <c r="N24" s="34">
        <v>28396.359</v>
      </c>
      <c r="O24" s="35">
        <f t="shared" si="6"/>
        <v>1588.8000000093598</v>
      </c>
      <c r="P24" s="31">
        <v>17282.343</v>
      </c>
      <c r="Q24" s="35">
        <f t="shared" si="7"/>
        <v>633.6000000068452</v>
      </c>
      <c r="R24" s="34">
        <v>6444.168</v>
      </c>
      <c r="S24" s="35">
        <f t="shared" si="8"/>
        <v>127.9999999969732</v>
      </c>
      <c r="T24" s="34">
        <v>3463.244</v>
      </c>
      <c r="U24" s="35">
        <f t="shared" si="9"/>
        <v>224.00000000016007</v>
      </c>
      <c r="V24" s="34">
        <v>2659.204</v>
      </c>
      <c r="W24" s="35">
        <f t="shared" si="10"/>
        <v>120.00000000080036</v>
      </c>
      <c r="X24" s="34">
        <v>2333.653</v>
      </c>
      <c r="Y24" s="35">
        <f t="shared" si="11"/>
        <v>559.9999999994907</v>
      </c>
      <c r="Z24" s="34"/>
      <c r="AA24" s="35">
        <f t="shared" si="12"/>
        <v>0</v>
      </c>
      <c r="AB24" s="34"/>
      <c r="AC24" s="35">
        <f t="shared" si="13"/>
        <v>0</v>
      </c>
      <c r="AD24" s="34"/>
      <c r="AE24" s="35">
        <f t="shared" si="14"/>
        <v>0</v>
      </c>
      <c r="AF24" s="34"/>
      <c r="AG24" s="35">
        <f t="shared" si="15"/>
        <v>0</v>
      </c>
      <c r="AH24" s="36">
        <f t="shared" si="16"/>
        <v>10585.200000016266</v>
      </c>
    </row>
    <row r="25" spans="1:34" ht="12.75">
      <c r="A25" s="5" t="s">
        <v>22</v>
      </c>
      <c r="B25" s="34">
        <v>19641.311</v>
      </c>
      <c r="C25" s="35">
        <f t="shared" si="0"/>
        <v>1137.6000000047497</v>
      </c>
      <c r="D25" s="34">
        <v>25732.357</v>
      </c>
      <c r="E25" s="35">
        <f t="shared" si="1"/>
        <v>1796.3999999992666</v>
      </c>
      <c r="F25" s="34">
        <v>21406.446</v>
      </c>
      <c r="G25" s="35">
        <f t="shared" si="2"/>
        <v>1389.5999999949709</v>
      </c>
      <c r="H25" s="34">
        <v>25316.634</v>
      </c>
      <c r="I25" s="35">
        <f t="shared" si="3"/>
        <v>1072.7999999959138</v>
      </c>
      <c r="J25" s="34">
        <v>9445.935</v>
      </c>
      <c r="K25" s="35">
        <f t="shared" si="4"/>
        <v>410.3999999984808</v>
      </c>
      <c r="L25" s="34">
        <v>16076.835</v>
      </c>
      <c r="M25" s="35">
        <f t="shared" si="5"/>
        <v>1031.9999999919673</v>
      </c>
      <c r="N25" s="34">
        <v>28396.674</v>
      </c>
      <c r="O25" s="35">
        <f t="shared" si="6"/>
        <v>1511.9999999937136</v>
      </c>
      <c r="P25" s="31">
        <v>17282.467</v>
      </c>
      <c r="Q25" s="35">
        <f t="shared" si="7"/>
        <v>595.1999999990221</v>
      </c>
      <c r="R25" s="34">
        <v>6444.182</v>
      </c>
      <c r="S25" s="35">
        <f t="shared" si="8"/>
        <v>112.00000000098953</v>
      </c>
      <c r="T25" s="34">
        <v>3463.284</v>
      </c>
      <c r="U25" s="35">
        <f t="shared" si="9"/>
        <v>159.99999999985448</v>
      </c>
      <c r="V25" s="34">
        <v>2659.235</v>
      </c>
      <c r="W25" s="35">
        <f t="shared" si="10"/>
        <v>123.99999999979627</v>
      </c>
      <c r="X25" s="34">
        <v>2333.686</v>
      </c>
      <c r="Y25" s="35">
        <f t="shared" si="11"/>
        <v>462.0000000049913</v>
      </c>
      <c r="Z25" s="34"/>
      <c r="AA25" s="35">
        <f t="shared" si="12"/>
        <v>0</v>
      </c>
      <c r="AB25" s="34"/>
      <c r="AC25" s="35">
        <f t="shared" si="13"/>
        <v>0</v>
      </c>
      <c r="AD25" s="34"/>
      <c r="AE25" s="35">
        <f t="shared" si="14"/>
        <v>0</v>
      </c>
      <c r="AF25" s="34"/>
      <c r="AG25" s="35">
        <f t="shared" si="15"/>
        <v>0</v>
      </c>
      <c r="AH25" s="36">
        <f t="shared" si="16"/>
        <v>9803.999999983716</v>
      </c>
    </row>
    <row r="26" spans="1:34" ht="12.75">
      <c r="A26" s="5" t="s">
        <v>23</v>
      </c>
      <c r="B26" s="34">
        <v>19641.534</v>
      </c>
      <c r="C26" s="35">
        <f t="shared" si="0"/>
        <v>1070.3999999910593</v>
      </c>
      <c r="D26" s="34">
        <v>25732.816</v>
      </c>
      <c r="E26" s="35">
        <f t="shared" si="1"/>
        <v>1652.3999999961234</v>
      </c>
      <c r="F26" s="34">
        <v>21406.822</v>
      </c>
      <c r="G26" s="35">
        <f t="shared" si="2"/>
        <v>1353.6000000007334</v>
      </c>
      <c r="H26" s="34">
        <v>25316.916</v>
      </c>
      <c r="I26" s="35">
        <f t="shared" si="3"/>
        <v>1015.2000000103726</v>
      </c>
      <c r="J26" s="34">
        <v>9446.042</v>
      </c>
      <c r="K26" s="35">
        <f t="shared" si="4"/>
        <v>385.1999999998952</v>
      </c>
      <c r="L26" s="34">
        <v>16077.043</v>
      </c>
      <c r="M26" s="35">
        <f t="shared" si="5"/>
        <v>998.4000000025844</v>
      </c>
      <c r="N26" s="34">
        <v>28396.961</v>
      </c>
      <c r="O26" s="35">
        <f t="shared" si="6"/>
        <v>1377.6000000012573</v>
      </c>
      <c r="P26" s="31">
        <v>17282.584</v>
      </c>
      <c r="Q26" s="35">
        <f t="shared" si="7"/>
        <v>561.5999999921769</v>
      </c>
      <c r="R26" s="34">
        <v>6444.193</v>
      </c>
      <c r="S26" s="35">
        <f t="shared" si="8"/>
        <v>88.00000000337604</v>
      </c>
      <c r="T26" s="34">
        <v>3463.331</v>
      </c>
      <c r="U26" s="35">
        <f t="shared" si="9"/>
        <v>188.00000000010186</v>
      </c>
      <c r="V26" s="34">
        <v>2659.27</v>
      </c>
      <c r="W26" s="35">
        <f t="shared" si="10"/>
        <v>139.99999999941792</v>
      </c>
      <c r="X26" s="34">
        <v>2333.715</v>
      </c>
      <c r="Y26" s="35">
        <f t="shared" si="11"/>
        <v>405.99999999994907</v>
      </c>
      <c r="Z26" s="34"/>
      <c r="AA26" s="35">
        <f t="shared" si="12"/>
        <v>0</v>
      </c>
      <c r="AB26" s="34"/>
      <c r="AC26" s="35">
        <f t="shared" si="13"/>
        <v>0</v>
      </c>
      <c r="AD26" s="34"/>
      <c r="AE26" s="35">
        <f t="shared" si="14"/>
        <v>0</v>
      </c>
      <c r="AF26" s="34"/>
      <c r="AG26" s="35">
        <f t="shared" si="15"/>
        <v>0</v>
      </c>
      <c r="AH26" s="36">
        <f t="shared" si="16"/>
        <v>9236.399999997047</v>
      </c>
    </row>
    <row r="27" spans="1:34" ht="12.75">
      <c r="A27" s="5" t="s">
        <v>24</v>
      </c>
      <c r="B27" s="34">
        <v>19641.765</v>
      </c>
      <c r="C27" s="35">
        <f t="shared" si="0"/>
        <v>1108.7999999988824</v>
      </c>
      <c r="D27" s="34">
        <v>25733.271</v>
      </c>
      <c r="E27" s="35">
        <f t="shared" si="1"/>
        <v>1638.0000000062864</v>
      </c>
      <c r="F27" s="34">
        <v>21407.195</v>
      </c>
      <c r="G27" s="35">
        <f t="shared" si="2"/>
        <v>1342.7999999985332</v>
      </c>
      <c r="H27" s="34">
        <v>25317.226</v>
      </c>
      <c r="I27" s="35">
        <f t="shared" si="3"/>
        <v>1115.999999991618</v>
      </c>
      <c r="J27" s="34">
        <v>9446.158</v>
      </c>
      <c r="K27" s="35">
        <f t="shared" si="4"/>
        <v>417.5999999999476</v>
      </c>
      <c r="L27" s="34">
        <v>16077.277</v>
      </c>
      <c r="M27" s="35">
        <f t="shared" si="5"/>
        <v>1123.200000001816</v>
      </c>
      <c r="N27" s="34">
        <v>28397.263</v>
      </c>
      <c r="O27" s="35">
        <f t="shared" si="6"/>
        <v>1449.5999999984633</v>
      </c>
      <c r="P27" s="31">
        <v>17282.701</v>
      </c>
      <c r="Q27" s="35">
        <f t="shared" si="7"/>
        <v>561.6000000096392</v>
      </c>
      <c r="R27" s="34">
        <v>6444.204</v>
      </c>
      <c r="S27" s="35">
        <f t="shared" si="8"/>
        <v>87.99999999610009</v>
      </c>
      <c r="T27" s="34">
        <v>3463.394</v>
      </c>
      <c r="U27" s="35">
        <f t="shared" si="9"/>
        <v>251.99999999858846</v>
      </c>
      <c r="V27" s="34">
        <v>2659.316</v>
      </c>
      <c r="W27" s="35">
        <f t="shared" si="10"/>
        <v>183.99999999928696</v>
      </c>
      <c r="X27" s="34">
        <v>2333.746</v>
      </c>
      <c r="Y27" s="35">
        <f t="shared" si="11"/>
        <v>433.99999999928696</v>
      </c>
      <c r="Z27" s="34"/>
      <c r="AA27" s="35">
        <f t="shared" si="12"/>
        <v>0</v>
      </c>
      <c r="AB27" s="34"/>
      <c r="AC27" s="35">
        <f t="shared" si="13"/>
        <v>0</v>
      </c>
      <c r="AD27" s="34"/>
      <c r="AE27" s="35">
        <f t="shared" si="14"/>
        <v>0</v>
      </c>
      <c r="AF27" s="34"/>
      <c r="AG27" s="35">
        <f t="shared" si="15"/>
        <v>0</v>
      </c>
      <c r="AH27" s="36">
        <f t="shared" si="16"/>
        <v>9715.599999998449</v>
      </c>
    </row>
    <row r="28" spans="1:34" ht="12.75">
      <c r="A28" s="5" t="s">
        <v>25</v>
      </c>
      <c r="B28" s="34">
        <v>19642.035</v>
      </c>
      <c r="C28" s="35">
        <f t="shared" si="0"/>
        <v>1296.0000000020955</v>
      </c>
      <c r="D28" s="34">
        <v>25733.76</v>
      </c>
      <c r="E28" s="35">
        <f t="shared" si="1"/>
        <v>1760.3999999919324</v>
      </c>
      <c r="F28" s="34">
        <v>21407.605</v>
      </c>
      <c r="G28" s="35">
        <f t="shared" si="2"/>
        <v>1475.9999999994761</v>
      </c>
      <c r="H28" s="34">
        <v>25317.593</v>
      </c>
      <c r="I28" s="35">
        <f t="shared" si="3"/>
        <v>1321.2000000072294</v>
      </c>
      <c r="J28" s="34">
        <v>9446.3</v>
      </c>
      <c r="K28" s="35">
        <f t="shared" si="4"/>
        <v>511.19999999937136</v>
      </c>
      <c r="L28" s="34">
        <v>16077.557</v>
      </c>
      <c r="M28" s="35">
        <f t="shared" si="5"/>
        <v>1344.0000000031432</v>
      </c>
      <c r="N28" s="34">
        <v>28397.602</v>
      </c>
      <c r="O28" s="35">
        <f t="shared" si="6"/>
        <v>1627.1999999997206</v>
      </c>
      <c r="P28" s="31">
        <v>17282.842</v>
      </c>
      <c r="Q28" s="35">
        <f t="shared" si="7"/>
        <v>676.7999999981839</v>
      </c>
      <c r="R28" s="34">
        <v>6444.216</v>
      </c>
      <c r="S28" s="35">
        <f t="shared" si="8"/>
        <v>96.00000000500586</v>
      </c>
      <c r="T28" s="34">
        <v>3463.46</v>
      </c>
      <c r="U28" s="35">
        <f t="shared" si="9"/>
        <v>264.0000000010332</v>
      </c>
      <c r="V28" s="34">
        <v>2659.377</v>
      </c>
      <c r="W28" s="35">
        <f t="shared" si="10"/>
        <v>244.00000000059663</v>
      </c>
      <c r="X28" s="34">
        <v>2333.78</v>
      </c>
      <c r="Y28" s="35">
        <f t="shared" si="11"/>
        <v>476.000000001477</v>
      </c>
      <c r="Z28" s="34"/>
      <c r="AA28" s="35">
        <f t="shared" si="12"/>
        <v>0</v>
      </c>
      <c r="AB28" s="34"/>
      <c r="AC28" s="35">
        <f t="shared" si="13"/>
        <v>0</v>
      </c>
      <c r="AD28" s="34"/>
      <c r="AE28" s="35">
        <f t="shared" si="14"/>
        <v>0</v>
      </c>
      <c r="AF28" s="34"/>
      <c r="AG28" s="35">
        <f t="shared" si="15"/>
        <v>0</v>
      </c>
      <c r="AH28" s="36">
        <f t="shared" si="16"/>
        <v>11092.800000009265</v>
      </c>
    </row>
    <row r="29" spans="1:34" ht="12.75">
      <c r="A29" s="5" t="s">
        <v>26</v>
      </c>
      <c r="B29" s="34">
        <v>19642.279</v>
      </c>
      <c r="C29" s="35">
        <f t="shared" si="0"/>
        <v>1171.1999999941327</v>
      </c>
      <c r="D29" s="34">
        <v>25734.18</v>
      </c>
      <c r="E29" s="35">
        <f t="shared" si="1"/>
        <v>1512.0000000068103</v>
      </c>
      <c r="F29" s="34">
        <v>21407.966</v>
      </c>
      <c r="G29" s="35">
        <f t="shared" si="2"/>
        <v>1299.600000002829</v>
      </c>
      <c r="H29" s="34">
        <v>25317.933</v>
      </c>
      <c r="I29" s="35">
        <f t="shared" si="3"/>
        <v>1224.0000000005239</v>
      </c>
      <c r="J29" s="34">
        <v>9446.427</v>
      </c>
      <c r="K29" s="35">
        <f t="shared" si="4"/>
        <v>457.20000000146683</v>
      </c>
      <c r="L29" s="34">
        <v>16077.816</v>
      </c>
      <c r="M29" s="35">
        <f t="shared" si="5"/>
        <v>1243.2000000000698</v>
      </c>
      <c r="N29" s="34">
        <v>28397.908</v>
      </c>
      <c r="O29" s="35">
        <f t="shared" si="6"/>
        <v>1468.8000000023749</v>
      </c>
      <c r="P29" s="31">
        <v>17282.971</v>
      </c>
      <c r="Q29" s="35">
        <f t="shared" si="7"/>
        <v>619.2000000039116</v>
      </c>
      <c r="R29" s="34">
        <v>6444.226</v>
      </c>
      <c r="S29" s="35">
        <f t="shared" si="8"/>
        <v>79.99999999447027</v>
      </c>
      <c r="T29" s="34">
        <v>3463.517</v>
      </c>
      <c r="U29" s="35">
        <f t="shared" si="9"/>
        <v>227.999999999156</v>
      </c>
      <c r="V29" s="34">
        <v>2659.432</v>
      </c>
      <c r="W29" s="35">
        <f t="shared" si="10"/>
        <v>219.99999999934516</v>
      </c>
      <c r="X29" s="34">
        <v>2333.811</v>
      </c>
      <c r="Y29" s="35">
        <f t="shared" si="11"/>
        <v>433.99999999928696</v>
      </c>
      <c r="Z29" s="34"/>
      <c r="AA29" s="35">
        <f t="shared" si="12"/>
        <v>0</v>
      </c>
      <c r="AB29" s="34"/>
      <c r="AC29" s="35">
        <f t="shared" si="13"/>
        <v>0</v>
      </c>
      <c r="AD29" s="34"/>
      <c r="AE29" s="35">
        <f t="shared" si="14"/>
        <v>0</v>
      </c>
      <c r="AF29" s="34"/>
      <c r="AG29" s="35">
        <f t="shared" si="15"/>
        <v>0</v>
      </c>
      <c r="AH29" s="36">
        <f t="shared" si="16"/>
        <v>9957.200000004377</v>
      </c>
    </row>
    <row r="30" spans="1:34" ht="12.75">
      <c r="A30" s="5" t="s">
        <v>27</v>
      </c>
      <c r="B30" s="34">
        <v>19642.469</v>
      </c>
      <c r="C30" s="35">
        <f t="shared" si="0"/>
        <v>912.0000000111759</v>
      </c>
      <c r="D30" s="34">
        <v>25734.5</v>
      </c>
      <c r="E30" s="35">
        <f t="shared" si="1"/>
        <v>1151.9999999989523</v>
      </c>
      <c r="F30" s="34">
        <v>21408.238</v>
      </c>
      <c r="G30" s="35">
        <f t="shared" si="2"/>
        <v>979.2000000030384</v>
      </c>
      <c r="H30" s="34">
        <v>25318.198</v>
      </c>
      <c r="I30" s="35">
        <f t="shared" si="3"/>
        <v>953.9999999979045</v>
      </c>
      <c r="J30" s="34">
        <v>9446.525</v>
      </c>
      <c r="K30" s="35">
        <f t="shared" si="4"/>
        <v>352.79999999984284</v>
      </c>
      <c r="L30" s="34">
        <v>16078.019</v>
      </c>
      <c r="M30" s="35">
        <f t="shared" si="5"/>
        <v>974.399999997695</v>
      </c>
      <c r="N30" s="34">
        <v>28398.146</v>
      </c>
      <c r="O30" s="35">
        <f t="shared" si="6"/>
        <v>1142.4000000057276</v>
      </c>
      <c r="P30" s="31">
        <v>17283.069</v>
      </c>
      <c r="Q30" s="35">
        <f t="shared" si="7"/>
        <v>470.3999999910593</v>
      </c>
      <c r="R30" s="34">
        <v>6444.234</v>
      </c>
      <c r="S30" s="35">
        <f t="shared" si="8"/>
        <v>64.00000000576256</v>
      </c>
      <c r="T30" s="34">
        <v>3463.552</v>
      </c>
      <c r="U30" s="35">
        <f t="shared" si="9"/>
        <v>140.0000000012369</v>
      </c>
      <c r="V30" s="34">
        <v>2659.466</v>
      </c>
      <c r="W30" s="35">
        <f t="shared" si="10"/>
        <v>136.000000000422</v>
      </c>
      <c r="X30" s="34">
        <v>2333.833</v>
      </c>
      <c r="Y30" s="35">
        <f t="shared" si="11"/>
        <v>307.99999999908323</v>
      </c>
      <c r="Z30" s="34"/>
      <c r="AA30" s="35">
        <f t="shared" si="12"/>
        <v>0</v>
      </c>
      <c r="AB30" s="34"/>
      <c r="AC30" s="35">
        <f t="shared" si="13"/>
        <v>0</v>
      </c>
      <c r="AD30" s="34"/>
      <c r="AE30" s="35">
        <f t="shared" si="14"/>
        <v>0</v>
      </c>
      <c r="AF30" s="34"/>
      <c r="AG30" s="35">
        <f t="shared" si="15"/>
        <v>0</v>
      </c>
      <c r="AH30" s="36">
        <f t="shared" si="16"/>
        <v>7585.200000011901</v>
      </c>
    </row>
    <row r="31" spans="1:34" ht="12.75">
      <c r="A31" s="5" t="s">
        <v>28</v>
      </c>
      <c r="B31" s="37">
        <v>19642.67</v>
      </c>
      <c r="C31" s="38">
        <f>(B31-B30)*B$5</f>
        <v>964.799999987008</v>
      </c>
      <c r="D31" s="37">
        <v>25734.865</v>
      </c>
      <c r="E31" s="38">
        <f>(D31-D30)*D$5</f>
        <v>1314.0000000057626</v>
      </c>
      <c r="F31" s="37">
        <v>21408.537</v>
      </c>
      <c r="G31" s="38">
        <f>(F31-F30)*F$5</f>
        <v>1076.3999999966472</v>
      </c>
      <c r="H31" s="37">
        <v>25318.473</v>
      </c>
      <c r="I31" s="38">
        <f>(H31-H30)*H$5</f>
        <v>990.0000000052387</v>
      </c>
      <c r="J31" s="37">
        <v>9446.636</v>
      </c>
      <c r="K31" s="38">
        <f>(J31-J30)*J$5</f>
        <v>399.6000000028289</v>
      </c>
      <c r="L31" s="37">
        <v>16078.236</v>
      </c>
      <c r="M31" s="38">
        <f>(L31-L30)*L$5</f>
        <v>1041.6000000026543</v>
      </c>
      <c r="N31" s="37">
        <v>28398.412</v>
      </c>
      <c r="O31" s="38">
        <f>(N31-N30)*N$5</f>
        <v>1276.799999998184</v>
      </c>
      <c r="P31" s="31">
        <v>17283.178</v>
      </c>
      <c r="Q31" s="38">
        <f>(P31-P30)*P$5</f>
        <v>523.2000000018161</v>
      </c>
      <c r="R31" s="37">
        <v>6444.243</v>
      </c>
      <c r="S31" s="38">
        <f>(R31-R30)*R$5</f>
        <v>72.00000000011642</v>
      </c>
      <c r="T31" s="37">
        <v>3463.585</v>
      </c>
      <c r="U31" s="38">
        <f>(T31-T30)*T$5</f>
        <v>131.9999999996071</v>
      </c>
      <c r="V31" s="37">
        <v>2659.495</v>
      </c>
      <c r="W31" s="38">
        <f>(V31-V30)*V$5</f>
        <v>115.99999999998545</v>
      </c>
      <c r="X31" s="37">
        <v>2333.86</v>
      </c>
      <c r="Y31" s="38">
        <f>(X31-X30)*X$5</f>
        <v>378.0000000006112</v>
      </c>
      <c r="Z31" s="37"/>
      <c r="AA31" s="38"/>
      <c r="AB31" s="37"/>
      <c r="AC31" s="38"/>
      <c r="AD31" s="37"/>
      <c r="AE31" s="38"/>
      <c r="AF31" s="37"/>
      <c r="AG31" s="38"/>
      <c r="AH31" s="36">
        <f t="shared" si="16"/>
        <v>8284.40000000046</v>
      </c>
    </row>
    <row r="32" spans="1:34" ht="13.5" thickBot="1">
      <c r="A32" s="5" t="s">
        <v>40</v>
      </c>
      <c r="B32" s="39">
        <v>19642.869</v>
      </c>
      <c r="C32" s="40">
        <f>(B32-B31)*B$5</f>
        <v>955.2000000025146</v>
      </c>
      <c r="D32" s="39">
        <v>25735.215</v>
      </c>
      <c r="E32" s="40">
        <f>(D32-D31)*D$5</f>
        <v>1259.9999999947613</v>
      </c>
      <c r="F32" s="39">
        <v>21408.825</v>
      </c>
      <c r="G32" s="40">
        <f>(F32-F31)*F$5</f>
        <v>1036.8000000016764</v>
      </c>
      <c r="H32" s="39">
        <v>25318.751</v>
      </c>
      <c r="I32" s="40">
        <f>(H32-H31)*H$5</f>
        <v>1000.7999999943422</v>
      </c>
      <c r="J32" s="39">
        <v>9446.737</v>
      </c>
      <c r="K32" s="40">
        <f>(J32-J31)*J$5</f>
        <v>363.5999999954947</v>
      </c>
      <c r="L32" s="39">
        <v>16078.45</v>
      </c>
      <c r="M32" s="40">
        <f>(L32-L31)*L$5</f>
        <v>1027.1999999997206</v>
      </c>
      <c r="N32" s="39">
        <v>28398.68</v>
      </c>
      <c r="O32" s="40">
        <f>(N32-N31)*N$5</f>
        <v>1286.4000000001397</v>
      </c>
      <c r="P32" s="31">
        <v>17283.281</v>
      </c>
      <c r="Q32" s="40">
        <f>(P32-P31)*P$5</f>
        <v>494.39999999594875</v>
      </c>
      <c r="R32" s="39">
        <v>6444.252</v>
      </c>
      <c r="S32" s="40">
        <f>(R32-R31)*R$5</f>
        <v>72.00000000011642</v>
      </c>
      <c r="T32" s="39">
        <v>3463.615</v>
      </c>
      <c r="U32" s="40">
        <f>(T32-T31)*T$5</f>
        <v>119.99999999898137</v>
      </c>
      <c r="V32" s="39">
        <v>2659.524</v>
      </c>
      <c r="W32" s="40">
        <f>(V32-V31)*V$5</f>
        <v>115.99999999998545</v>
      </c>
      <c r="X32" s="39">
        <v>2333.887</v>
      </c>
      <c r="Y32" s="40">
        <f>(X32-X30)*X$5</f>
        <v>756.0000000012224</v>
      </c>
      <c r="Z32" s="39"/>
      <c r="AA32" s="40">
        <f>(Z32-Z30)*Z$5</f>
        <v>0</v>
      </c>
      <c r="AB32" s="39"/>
      <c r="AC32" s="40">
        <f>(AB32-AB30)*AB$5</f>
        <v>0</v>
      </c>
      <c r="AD32" s="39"/>
      <c r="AE32" s="40">
        <f>(AD32-AD30)*AD$5</f>
        <v>0</v>
      </c>
      <c r="AF32" s="39"/>
      <c r="AG32" s="40">
        <f>(AF32-AF30)*AF$5</f>
        <v>0</v>
      </c>
      <c r="AH32" s="36">
        <f t="shared" si="16"/>
        <v>8488.399999984904</v>
      </c>
    </row>
    <row r="33" spans="2:34" ht="14.25" thickBot="1" thickTop="1">
      <c r="B33" s="41"/>
      <c r="C33" s="42">
        <f>SUM(C8:C32)</f>
        <v>22103.999999997905</v>
      </c>
      <c r="D33" s="41"/>
      <c r="E33" s="42">
        <f>SUM(E8:E32)</f>
        <v>32302.80000000639</v>
      </c>
      <c r="F33" s="41"/>
      <c r="G33" s="42">
        <f>SUM(G8:G32)</f>
        <v>26838.000000006286</v>
      </c>
      <c r="H33" s="41"/>
      <c r="I33" s="42">
        <f>SUM(I8:I32)</f>
        <v>22831.20000000199</v>
      </c>
      <c r="J33" s="41"/>
      <c r="K33" s="42">
        <f>SUM(K8:K32)</f>
        <v>7952.399999996123</v>
      </c>
      <c r="L33" s="41"/>
      <c r="M33" s="42">
        <f>SUM(M8:M32)</f>
        <v>21383.99999999965</v>
      </c>
      <c r="N33" s="41"/>
      <c r="O33" s="42">
        <f>SUM(O8:O32)</f>
        <v>28718.40000000084</v>
      </c>
      <c r="P33" s="41"/>
      <c r="Q33" s="42">
        <f>SUM(Q8:Q32)</f>
        <v>11635.19999999553</v>
      </c>
      <c r="R33" s="41"/>
      <c r="S33" s="42">
        <f>SUM(S8:S32)</f>
        <v>2752.0000000004075</v>
      </c>
      <c r="T33" s="41"/>
      <c r="U33" s="42">
        <f>SUM(U8:U32)</f>
        <v>4475.9999999987485</v>
      </c>
      <c r="V33" s="41"/>
      <c r="W33" s="42">
        <f>SUM(W8:W32)</f>
        <v>3047.999999998865</v>
      </c>
      <c r="X33" s="41"/>
      <c r="Y33" s="42">
        <f>SUM(Y8:Y32)</f>
        <v>10864.000000004125</v>
      </c>
      <c r="Z33" s="41"/>
      <c r="AA33" s="42">
        <f>SUM(AA8:AA32)</f>
        <v>0</v>
      </c>
      <c r="AB33" s="41"/>
      <c r="AC33" s="42">
        <f>SUM(AC8:AC32)</f>
        <v>0</v>
      </c>
      <c r="AD33" s="41"/>
      <c r="AE33" s="42">
        <f>SUM(AE8:AE32)</f>
        <v>0</v>
      </c>
      <c r="AF33" s="41"/>
      <c r="AG33" s="43">
        <f>SUM(AG8:AG32)</f>
        <v>0</v>
      </c>
      <c r="AH33" s="44">
        <f>SUM(C33+E33+G33+I33+K33+M33+O33+Q33+S33+U33+W33+Y33+AA33+AC33+AE33+AG33)</f>
        <v>194906.00000000687</v>
      </c>
    </row>
  </sheetData>
  <sheetProtection formatCells="0" formatColumns="0" formatRows="0"/>
  <mergeCells count="33">
    <mergeCell ref="X6:Y6"/>
    <mergeCell ref="Z5:AA5"/>
    <mergeCell ref="Z6:AA6"/>
    <mergeCell ref="P6:Q6"/>
    <mergeCell ref="R5:S5"/>
    <mergeCell ref="R6:S6"/>
    <mergeCell ref="T5:U5"/>
    <mergeCell ref="T6:U6"/>
    <mergeCell ref="V6:W6"/>
    <mergeCell ref="F6:G6"/>
    <mergeCell ref="H5:I5"/>
    <mergeCell ref="H6:I6"/>
    <mergeCell ref="B6:C6"/>
    <mergeCell ref="B5:C5"/>
    <mergeCell ref="D5:E5"/>
    <mergeCell ref="D6:E6"/>
    <mergeCell ref="AD6:AE6"/>
    <mergeCell ref="AF5:AG5"/>
    <mergeCell ref="AF6:AG6"/>
    <mergeCell ref="L6:M6"/>
    <mergeCell ref="N6:O6"/>
    <mergeCell ref="AB5:AC5"/>
    <mergeCell ref="AB6:AC6"/>
    <mergeCell ref="L5:M5"/>
    <mergeCell ref="N5:O5"/>
    <mergeCell ref="P5:Q5"/>
    <mergeCell ref="A1:I1"/>
    <mergeCell ref="A2:I2"/>
    <mergeCell ref="A3:I3"/>
    <mergeCell ref="AD5:AE5"/>
    <mergeCell ref="F5:G5"/>
    <mergeCell ref="V5:W5"/>
    <mergeCell ref="X5:Y5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Conditional Text</dc:creator>
  <cp:keywords/>
  <dc:description/>
  <cp:lastModifiedBy>Сергеева ВА</cp:lastModifiedBy>
  <cp:lastPrinted>2020-06-22T12:51:43Z</cp:lastPrinted>
  <dcterms:created xsi:type="dcterms:W3CDTF">2005-12-21T15:33:57Z</dcterms:created>
  <dcterms:modified xsi:type="dcterms:W3CDTF">2020-06-25T10:57:42Z</dcterms:modified>
  <cp:category/>
  <cp:version/>
  <cp:contentType/>
  <cp:contentStatus/>
</cp:coreProperties>
</file>