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105" windowWidth="5970" windowHeight="6750" activeTab="0"/>
  </bookViews>
  <sheets>
    <sheet name="РЭАЗ-Р" sheetId="1" r:id="rId1"/>
    <sheet name="РЭАЗ-А" sheetId="2" r:id="rId2"/>
    <sheet name="РОССОШЬ-Р" sheetId="3" r:id="rId3"/>
    <sheet name="РОССОШЬ-А" sheetId="4" r:id="rId4"/>
  </sheets>
  <definedNames>
    <definedName name="_xlnm.Print_Area" localSheetId="3">'РОССОШЬ-А'!$A$1:$AH$33</definedName>
    <definedName name="_xlnm.Print_Area" localSheetId="2">'РОССОШЬ-Р'!$A$1:$AH$33</definedName>
    <definedName name="_xlnm.Print_Area" localSheetId="1">'РЭАЗ-А'!$A$1:$AX$33</definedName>
    <definedName name="_xlnm.Print_Area" localSheetId="0">'РЭАЗ-Р'!$A$1:$AY$33</definedName>
  </definedNames>
  <calcPr fullCalcOnLoad="1"/>
</workbook>
</file>

<file path=xl/sharedStrings.xml><?xml version="1.0" encoding="utf-8"?>
<sst xmlns="http://schemas.openxmlformats.org/spreadsheetml/2006/main" count="306" uniqueCount="47">
  <si>
    <t>Часы</t>
  </si>
  <si>
    <t>Фидеры</t>
  </si>
  <si>
    <t>Коэффициент</t>
  </si>
  <si>
    <t>Показания счетчика</t>
  </si>
  <si>
    <t>Кол-во квт.ч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</si>
  <si>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</si>
  <si>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</si>
  <si>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</si>
  <si>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</si>
  <si>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</si>
  <si>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</si>
  <si>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</si>
  <si>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</si>
  <si>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</si>
  <si>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</si>
  <si>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</si>
  <si>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</si>
  <si>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</si>
  <si>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</si>
  <si>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</si>
  <si>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</si>
  <si>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</si>
  <si>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</si>
  <si>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</si>
  <si>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</si>
  <si>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</si>
  <si>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</si>
  <si>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</si>
  <si>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</si>
  <si>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 </t>
  </si>
  <si>
    <t xml:space="preserve">Ведомость </t>
  </si>
  <si>
    <t>Итого</t>
  </si>
  <si>
    <t xml:space="preserve">        </t>
  </si>
  <si>
    <t>суточных замеров активных нагрузок</t>
  </si>
  <si>
    <t xml:space="preserve">                                    Ведомость </t>
  </si>
  <si>
    <t xml:space="preserve">                               суточных замеров реактивных нагрузок</t>
  </si>
  <si>
    <t xml:space="preserve">                                                  Ведомость </t>
  </si>
  <si>
    <t>Начальник участка учета и контроля передачи эл. энергии  Сергеева В.А.</t>
  </si>
  <si>
    <t xml:space="preserve"> Начальник участка учета и контроля передачи элэ энергии  Сергеева В.А.</t>
  </si>
  <si>
    <t>Начальник участка учета и контроля передачи эл. энергии Сергеева В.А.</t>
  </si>
  <si>
    <t>24</t>
  </si>
  <si>
    <t>Начальник участка учета и контроля передачи эл. энергии   Сергеева В.А.</t>
  </si>
  <si>
    <t xml:space="preserve">                                                                             Ведомость                                                     </t>
  </si>
  <si>
    <t xml:space="preserve">                           ГПП РОССОШЬ на 18 .12.  2020г.</t>
  </si>
  <si>
    <t>ГПП РОССОШЬ на 18.12. 2020 г.</t>
  </si>
  <si>
    <t>суточных замеров активных нагрузок ГПП РЭАЗ 110/10 кВ на18 .12.2020 г.</t>
  </si>
  <si>
    <t xml:space="preserve">                                       Ведомость                                                                                                                суточных     замеров реактивных наргрузок  ГПП РЭАЗ 110/10 кВ на 18  .12 2020г.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</si>
</sst>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61"/>
      <name val="Arial Cyr"/>
      <family val="0"/>
    </font>
    <font>
      <b/>
      <sz val="10"/>
      <color indexed="43"/>
      <name val="Arial Cyr"/>
      <family val="0"/>
    </font>
    <font>
      <b/>
      <i/>
      <u val="single"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hair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hair">
        <color indexed="12"/>
      </bottom>
    </border>
    <border>
      <left style="double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double">
        <color indexed="12"/>
      </right>
      <top style="hair">
        <color indexed="12"/>
      </top>
      <bottom style="hair">
        <color indexed="12"/>
      </bottom>
    </border>
    <border>
      <left style="double">
        <color indexed="12"/>
      </left>
      <right style="thin">
        <color indexed="12"/>
      </right>
      <top style="hair">
        <color indexed="12"/>
      </top>
      <bottom style="medium">
        <color indexed="12"/>
      </bottom>
    </border>
    <border>
      <left>
        <color indexed="63"/>
      </left>
      <right style="double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thin">
        <color indexed="12"/>
      </right>
      <top style="hair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hair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double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/>
      <right style="medium"/>
      <top style="medium"/>
      <bottom style="medium"/>
    </border>
    <border>
      <left style="double">
        <color indexed="12"/>
      </left>
      <right style="thin">
        <color indexed="12"/>
      </right>
      <top style="hair">
        <color indexed="12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double">
        <color indexed="12"/>
      </left>
      <right style="hair">
        <color indexed="12"/>
      </right>
      <top style="thin">
        <color indexed="12"/>
      </top>
      <bottom style="thin">
        <color indexed="12"/>
      </bottom>
    </border>
    <border>
      <left style="hair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thin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thin">
        <color indexed="12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 readingOrder="1"/>
    </xf>
    <xf numFmtId="0" fontId="7" fillId="33" borderId="0" xfId="0" applyFont="1" applyFill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0" fillId="36" borderId="0" xfId="0" applyFill="1" applyAlignment="1">
      <alignment/>
    </xf>
    <xf numFmtId="0" fontId="2" fillId="36" borderId="0" xfId="0" applyFont="1" applyFill="1" applyAlignment="1">
      <alignment horizontal="center" vertical="center"/>
    </xf>
    <xf numFmtId="4" fontId="4" fillId="34" borderId="12" xfId="0" applyNumberFormat="1" applyFont="1" applyFill="1" applyBorder="1" applyAlignment="1" applyProtection="1">
      <alignment/>
      <protection locked="0"/>
    </xf>
    <xf numFmtId="4" fontId="5" fillId="35" borderId="13" xfId="0" applyNumberFormat="1" applyFont="1" applyFill="1" applyBorder="1" applyAlignment="1">
      <alignment/>
    </xf>
    <xf numFmtId="4" fontId="4" fillId="37" borderId="14" xfId="0" applyNumberFormat="1" applyFont="1" applyFill="1" applyBorder="1" applyAlignment="1">
      <alignment/>
    </xf>
    <xf numFmtId="4" fontId="4" fillId="34" borderId="15" xfId="0" applyNumberFormat="1" applyFont="1" applyFill="1" applyBorder="1" applyAlignment="1" applyProtection="1">
      <alignment/>
      <protection locked="0"/>
    </xf>
    <xf numFmtId="4" fontId="5" fillId="35" borderId="16" xfId="0" applyNumberFormat="1" applyFont="1" applyFill="1" applyBorder="1" applyAlignment="1">
      <alignment/>
    </xf>
    <xf numFmtId="4" fontId="4" fillId="34" borderId="17" xfId="0" applyNumberFormat="1" applyFont="1" applyFill="1" applyBorder="1" applyAlignment="1" applyProtection="1">
      <alignment/>
      <protection locked="0"/>
    </xf>
    <xf numFmtId="4" fontId="5" fillId="35" borderId="18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3" fillId="35" borderId="19" xfId="0" applyNumberFormat="1" applyFont="1" applyFill="1" applyBorder="1" applyAlignment="1">
      <alignment/>
    </xf>
    <xf numFmtId="4" fontId="3" fillId="35" borderId="20" xfId="0" applyNumberFormat="1" applyFont="1" applyFill="1" applyBorder="1" applyAlignment="1">
      <alignment/>
    </xf>
    <xf numFmtId="4" fontId="4" fillId="35" borderId="21" xfId="0" applyNumberFormat="1" applyFont="1" applyFill="1" applyBorder="1" applyAlignment="1">
      <alignment/>
    </xf>
    <xf numFmtId="2" fontId="4" fillId="36" borderId="21" xfId="0" applyNumberFormat="1" applyFont="1" applyFill="1" applyBorder="1" applyAlignment="1">
      <alignment horizontal="right" vertical="center"/>
    </xf>
    <xf numFmtId="4" fontId="4" fillId="36" borderId="21" xfId="0" applyNumberFormat="1" applyFont="1" applyFill="1" applyBorder="1" applyAlignment="1">
      <alignment horizontal="right" vertical="center"/>
    </xf>
    <xf numFmtId="0" fontId="0" fillId="36" borderId="0" xfId="0" applyFill="1" applyAlignment="1" applyProtection="1">
      <alignment/>
      <protection locked="0"/>
    </xf>
    <xf numFmtId="0" fontId="2" fillId="36" borderId="0" xfId="0" applyFont="1" applyFill="1" applyAlignment="1" applyProtection="1">
      <alignment horizontal="center" vertical="center"/>
      <protection locked="0"/>
    </xf>
    <xf numFmtId="0" fontId="0" fillId="36" borderId="0" xfId="0" applyFill="1" applyAlignment="1" applyProtection="1">
      <alignment horizontal="center" vertical="center"/>
      <protection locked="0"/>
    </xf>
    <xf numFmtId="0" fontId="0" fillId="36" borderId="0" xfId="0" applyFill="1" applyAlignment="1" applyProtection="1">
      <alignment/>
      <protection locked="0"/>
    </xf>
    <xf numFmtId="0" fontId="2" fillId="36" borderId="0" xfId="0" applyFont="1" applyFill="1" applyAlignment="1" applyProtection="1">
      <alignment horizontal="left" vertical="center"/>
      <protection locked="0"/>
    </xf>
    <xf numFmtId="4" fontId="4" fillId="34" borderId="0" xfId="0" applyNumberFormat="1" applyFont="1" applyFill="1" applyBorder="1" applyAlignment="1" applyProtection="1">
      <alignment/>
      <protection locked="0"/>
    </xf>
    <xf numFmtId="4" fontId="4" fillId="34" borderId="22" xfId="0" applyNumberFormat="1" applyFont="1" applyFill="1" applyBorder="1" applyAlignment="1" applyProtection="1">
      <alignment/>
      <protection locked="0"/>
    </xf>
    <xf numFmtId="4" fontId="5" fillId="35" borderId="23" xfId="0" applyNumberFormat="1" applyFont="1" applyFill="1" applyBorder="1" applyAlignment="1">
      <alignment/>
    </xf>
    <xf numFmtId="172" fontId="4" fillId="34" borderId="12" xfId="0" applyNumberFormat="1" applyFont="1" applyFill="1" applyBorder="1" applyAlignment="1" applyProtection="1">
      <alignment/>
      <protection locked="0"/>
    </xf>
    <xf numFmtId="173" fontId="4" fillId="34" borderId="12" xfId="0" applyNumberFormat="1" applyFont="1" applyFill="1" applyBorder="1" applyAlignment="1" applyProtection="1">
      <alignment/>
      <protection locked="0"/>
    </xf>
    <xf numFmtId="173" fontId="5" fillId="35" borderId="13" xfId="0" applyNumberFormat="1" applyFont="1" applyFill="1" applyBorder="1" applyAlignment="1">
      <alignment/>
    </xf>
    <xf numFmtId="173" fontId="4" fillId="37" borderId="14" xfId="0" applyNumberFormat="1" applyFont="1" applyFill="1" applyBorder="1" applyAlignment="1">
      <alignment/>
    </xf>
    <xf numFmtId="173" fontId="4" fillId="34" borderId="15" xfId="0" applyNumberFormat="1" applyFont="1" applyFill="1" applyBorder="1" applyAlignment="1" applyProtection="1">
      <alignment/>
      <protection locked="0"/>
    </xf>
    <xf numFmtId="173" fontId="5" fillId="35" borderId="16" xfId="0" applyNumberFormat="1" applyFont="1" applyFill="1" applyBorder="1" applyAlignment="1">
      <alignment/>
    </xf>
    <xf numFmtId="173" fontId="4" fillId="37" borderId="24" xfId="0" applyNumberFormat="1" applyFont="1" applyFill="1" applyBorder="1" applyAlignment="1">
      <alignment/>
    </xf>
    <xf numFmtId="173" fontId="4" fillId="34" borderId="22" xfId="0" applyNumberFormat="1" applyFont="1" applyFill="1" applyBorder="1" applyAlignment="1" applyProtection="1">
      <alignment/>
      <protection locked="0"/>
    </xf>
    <xf numFmtId="173" fontId="5" fillId="35" borderId="23" xfId="0" applyNumberFormat="1" applyFont="1" applyFill="1" applyBorder="1" applyAlignment="1">
      <alignment/>
    </xf>
    <xf numFmtId="173" fontId="4" fillId="34" borderId="17" xfId="0" applyNumberFormat="1" applyFont="1" applyFill="1" applyBorder="1" applyAlignment="1" applyProtection="1">
      <alignment/>
      <protection locked="0"/>
    </xf>
    <xf numFmtId="173" fontId="5" fillId="35" borderId="18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3" fontId="3" fillId="35" borderId="19" xfId="0" applyNumberFormat="1" applyFont="1" applyFill="1" applyBorder="1" applyAlignment="1">
      <alignment/>
    </xf>
    <xf numFmtId="173" fontId="3" fillId="35" borderId="20" xfId="0" applyNumberFormat="1" applyFont="1" applyFill="1" applyBorder="1" applyAlignment="1">
      <alignment/>
    </xf>
    <xf numFmtId="173" fontId="4" fillId="35" borderId="21" xfId="0" applyNumberFormat="1" applyFont="1" applyFill="1" applyBorder="1" applyAlignment="1">
      <alignment/>
    </xf>
    <xf numFmtId="172" fontId="5" fillId="35" borderId="13" xfId="0" applyNumberFormat="1" applyFont="1" applyFill="1" applyBorder="1" applyAlignment="1">
      <alignment/>
    </xf>
    <xf numFmtId="172" fontId="4" fillId="37" borderId="14" xfId="0" applyNumberFormat="1" applyFont="1" applyFill="1" applyBorder="1" applyAlignment="1">
      <alignment/>
    </xf>
    <xf numFmtId="172" fontId="4" fillId="34" borderId="15" xfId="0" applyNumberFormat="1" applyFont="1" applyFill="1" applyBorder="1" applyAlignment="1" applyProtection="1">
      <alignment/>
      <protection locked="0"/>
    </xf>
    <xf numFmtId="172" fontId="5" fillId="35" borderId="16" xfId="0" applyNumberFormat="1" applyFont="1" applyFill="1" applyBorder="1" applyAlignment="1">
      <alignment/>
    </xf>
    <xf numFmtId="172" fontId="4" fillId="37" borderId="24" xfId="0" applyNumberFormat="1" applyFont="1" applyFill="1" applyBorder="1" applyAlignment="1">
      <alignment/>
    </xf>
    <xf numFmtId="172" fontId="4" fillId="34" borderId="22" xfId="0" applyNumberFormat="1" applyFont="1" applyFill="1" applyBorder="1" applyAlignment="1" applyProtection="1">
      <alignment/>
      <protection locked="0"/>
    </xf>
    <xf numFmtId="172" fontId="5" fillId="35" borderId="23" xfId="0" applyNumberFormat="1" applyFont="1" applyFill="1" applyBorder="1" applyAlignment="1">
      <alignment/>
    </xf>
    <xf numFmtId="172" fontId="4" fillId="34" borderId="17" xfId="0" applyNumberFormat="1" applyFont="1" applyFill="1" applyBorder="1" applyAlignment="1" applyProtection="1">
      <alignment/>
      <protection locked="0"/>
    </xf>
    <xf numFmtId="172" fontId="5" fillId="35" borderId="18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3" fillId="35" borderId="19" xfId="0" applyNumberFormat="1" applyFont="1" applyFill="1" applyBorder="1" applyAlignment="1">
      <alignment/>
    </xf>
    <xf numFmtId="172" fontId="3" fillId="35" borderId="20" xfId="0" applyNumberFormat="1" applyFont="1" applyFill="1" applyBorder="1" applyAlignment="1">
      <alignment/>
    </xf>
    <xf numFmtId="0" fontId="5" fillId="35" borderId="25" xfId="0" applyFont="1" applyFill="1" applyBorder="1" applyAlignment="1">
      <alignment horizontal="center" vertical="center" wrapText="1"/>
    </xf>
    <xf numFmtId="4" fontId="5" fillId="35" borderId="26" xfId="0" applyNumberFormat="1" applyFont="1" applyFill="1" applyBorder="1" applyAlignment="1">
      <alignment/>
    </xf>
    <xf numFmtId="4" fontId="3" fillId="35" borderId="0" xfId="0" applyNumberFormat="1" applyFont="1" applyFill="1" applyBorder="1" applyAlignment="1">
      <alignment/>
    </xf>
    <xf numFmtId="1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8" borderId="0" xfId="0" applyFont="1" applyFill="1" applyBorder="1" applyAlignment="1" applyProtection="1">
      <alignment horizontal="center" vertical="center"/>
      <protection locked="0"/>
    </xf>
    <xf numFmtId="0" fontId="5" fillId="35" borderId="27" xfId="0" applyFont="1" applyFill="1" applyBorder="1" applyAlignment="1">
      <alignment horizontal="center" vertical="center" wrapText="1"/>
    </xf>
    <xf numFmtId="4" fontId="5" fillId="35" borderId="27" xfId="0" applyNumberFormat="1" applyFont="1" applyFill="1" applyBorder="1" applyAlignment="1">
      <alignment/>
    </xf>
    <xf numFmtId="1" fontId="7" fillId="33" borderId="25" xfId="0" applyNumberFormat="1" applyFont="1" applyFill="1" applyBorder="1" applyAlignment="1" applyProtection="1">
      <alignment horizontal="center" vertical="center"/>
      <protection locked="0"/>
    </xf>
    <xf numFmtId="0" fontId="6" fillId="38" borderId="25" xfId="0" applyFont="1" applyFill="1" applyBorder="1" applyAlignment="1" applyProtection="1">
      <alignment horizontal="center" vertical="center"/>
      <protection locked="0"/>
    </xf>
    <xf numFmtId="172" fontId="3" fillId="35" borderId="0" xfId="0" applyNumberFormat="1" applyFont="1" applyFill="1" applyBorder="1" applyAlignment="1">
      <alignment/>
    </xf>
    <xf numFmtId="4" fontId="5" fillId="35" borderId="28" xfId="0" applyNumberFormat="1" applyFont="1" applyFill="1" applyBorder="1" applyAlignment="1">
      <alignment/>
    </xf>
    <xf numFmtId="4" fontId="5" fillId="35" borderId="29" xfId="0" applyNumberFormat="1" applyFont="1" applyFill="1" applyBorder="1" applyAlignment="1">
      <alignment/>
    </xf>
    <xf numFmtId="4" fontId="5" fillId="35" borderId="30" xfId="0" applyNumberFormat="1" applyFont="1" applyFill="1" applyBorder="1" applyAlignment="1">
      <alignment/>
    </xf>
    <xf numFmtId="4" fontId="5" fillId="35" borderId="31" xfId="0" applyNumberFormat="1" applyFont="1" applyFill="1" applyBorder="1" applyAlignment="1">
      <alignment/>
    </xf>
    <xf numFmtId="4" fontId="5" fillId="35" borderId="32" xfId="0" applyNumberFormat="1" applyFont="1" applyFill="1" applyBorder="1" applyAlignment="1">
      <alignment/>
    </xf>
    <xf numFmtId="4" fontId="5" fillId="35" borderId="33" xfId="0" applyNumberFormat="1" applyFont="1" applyFill="1" applyBorder="1" applyAlignment="1">
      <alignment/>
    </xf>
    <xf numFmtId="4" fontId="5" fillId="35" borderId="34" xfId="0" applyNumberFormat="1" applyFont="1" applyFill="1" applyBorder="1" applyAlignment="1">
      <alignment/>
    </xf>
    <xf numFmtId="4" fontId="5" fillId="35" borderId="35" xfId="0" applyNumberFormat="1" applyFont="1" applyFill="1" applyBorder="1" applyAlignment="1">
      <alignment/>
    </xf>
    <xf numFmtId="0" fontId="5" fillId="35" borderId="31" xfId="0" applyFont="1" applyFill="1" applyBorder="1" applyAlignment="1">
      <alignment horizontal="center" vertical="center" wrapText="1"/>
    </xf>
    <xf numFmtId="4" fontId="5" fillId="35" borderId="36" xfId="0" applyNumberFormat="1" applyFont="1" applyFill="1" applyBorder="1" applyAlignment="1">
      <alignment/>
    </xf>
    <xf numFmtId="4" fontId="3" fillId="35" borderId="37" xfId="0" applyNumberFormat="1" applyFont="1" applyFill="1" applyBorder="1" applyAlignment="1">
      <alignment/>
    </xf>
    <xf numFmtId="4" fontId="3" fillId="35" borderId="38" xfId="0" applyNumberFormat="1" applyFont="1" applyFill="1" applyBorder="1" applyAlignment="1">
      <alignment/>
    </xf>
    <xf numFmtId="4" fontId="4" fillId="35" borderId="38" xfId="0" applyNumberFormat="1" applyFont="1" applyFill="1" applyBorder="1" applyAlignment="1">
      <alignment/>
    </xf>
    <xf numFmtId="172" fontId="8" fillId="34" borderId="12" xfId="0" applyNumberFormat="1" applyFont="1" applyFill="1" applyBorder="1" applyAlignment="1" applyProtection="1">
      <alignment/>
      <protection locked="0"/>
    </xf>
    <xf numFmtId="172" fontId="4" fillId="34" borderId="39" xfId="0" applyNumberFormat="1" applyFont="1" applyFill="1" applyBorder="1" applyAlignment="1" applyProtection="1">
      <alignment/>
      <protection locked="0"/>
    </xf>
    <xf numFmtId="172" fontId="3" fillId="35" borderId="40" xfId="0" applyNumberFormat="1" applyFont="1" applyFill="1" applyBorder="1" applyAlignment="1">
      <alignment/>
    </xf>
    <xf numFmtId="173" fontId="4" fillId="34" borderId="0" xfId="0" applyNumberFormat="1" applyFont="1" applyFill="1" applyAlignment="1" applyProtection="1">
      <alignment/>
      <protection locked="0"/>
    </xf>
    <xf numFmtId="173" fontId="4" fillId="34" borderId="39" xfId="0" applyNumberFormat="1" applyFont="1" applyFill="1" applyBorder="1" applyAlignment="1" applyProtection="1">
      <alignment/>
      <protection locked="0"/>
    </xf>
    <xf numFmtId="1" fontId="7" fillId="33" borderId="41" xfId="0" applyNumberFormat="1" applyFont="1" applyFill="1" applyBorder="1" applyAlignment="1" applyProtection="1">
      <alignment horizontal="center" vertical="center"/>
      <protection locked="0"/>
    </xf>
    <xf numFmtId="1" fontId="7" fillId="33" borderId="42" xfId="0" applyNumberFormat="1" applyFont="1" applyFill="1" applyBorder="1" applyAlignment="1" applyProtection="1">
      <alignment horizontal="center" vertical="center"/>
      <protection locked="0"/>
    </xf>
    <xf numFmtId="0" fontId="6" fillId="38" borderId="43" xfId="0" applyFont="1" applyFill="1" applyBorder="1" applyAlignment="1" applyProtection="1">
      <alignment horizontal="center" vertical="center"/>
      <protection locked="0"/>
    </xf>
    <xf numFmtId="0" fontId="6" fillId="38" borderId="11" xfId="0" applyFont="1" applyFill="1" applyBorder="1" applyAlignment="1" applyProtection="1">
      <alignment horizontal="center" vertical="center"/>
      <protection locked="0"/>
    </xf>
    <xf numFmtId="0" fontId="2" fillId="36" borderId="0" xfId="0" applyFont="1" applyFill="1" applyAlignment="1" applyProtection="1">
      <alignment horizontal="center" vertical="center"/>
      <protection locked="0"/>
    </xf>
    <xf numFmtId="1" fontId="7" fillId="33" borderId="44" xfId="0" applyNumberFormat="1" applyFont="1" applyFill="1" applyBorder="1" applyAlignment="1" applyProtection="1">
      <alignment horizontal="center" vertical="center"/>
      <protection locked="0"/>
    </xf>
    <xf numFmtId="1" fontId="7" fillId="33" borderId="45" xfId="0" applyNumberFormat="1" applyFont="1" applyFill="1" applyBorder="1" applyAlignment="1" applyProtection="1">
      <alignment horizontal="center" vertical="center"/>
      <protection locked="0"/>
    </xf>
    <xf numFmtId="1" fontId="7" fillId="33" borderId="43" xfId="0" applyNumberFormat="1" applyFont="1" applyFill="1" applyBorder="1" applyAlignment="1" applyProtection="1">
      <alignment horizontal="center" vertical="center"/>
      <protection locked="0"/>
    </xf>
    <xf numFmtId="1" fontId="7" fillId="33" borderId="11" xfId="0" applyNumberFormat="1" applyFont="1" applyFill="1" applyBorder="1" applyAlignment="1" applyProtection="1">
      <alignment horizontal="center" vertical="center"/>
      <protection locked="0"/>
    </xf>
    <xf numFmtId="1" fontId="7" fillId="33" borderId="46" xfId="0" applyNumberFormat="1" applyFont="1" applyFill="1" applyBorder="1" applyAlignment="1" applyProtection="1">
      <alignment horizontal="center" vertical="center"/>
      <protection locked="0"/>
    </xf>
    <xf numFmtId="1" fontId="7" fillId="33" borderId="47" xfId="0" applyNumberFormat="1" applyFont="1" applyFill="1" applyBorder="1" applyAlignment="1" applyProtection="1">
      <alignment horizontal="center" vertical="center"/>
      <protection locked="0"/>
    </xf>
    <xf numFmtId="0" fontId="6" fillId="38" borderId="48" xfId="0" applyFont="1" applyFill="1" applyBorder="1" applyAlignment="1" applyProtection="1">
      <alignment horizontal="center" vertical="center"/>
      <protection locked="0"/>
    </xf>
    <xf numFmtId="0" fontId="6" fillId="38" borderId="49" xfId="0" applyFont="1" applyFill="1" applyBorder="1" applyAlignment="1" applyProtection="1">
      <alignment horizontal="center" vertical="center"/>
      <protection locked="0"/>
    </xf>
    <xf numFmtId="0" fontId="6" fillId="38" borderId="50" xfId="0" applyFont="1" applyFill="1" applyBorder="1" applyAlignment="1" applyProtection="1">
      <alignment horizontal="center" vertical="center"/>
      <protection locked="0"/>
    </xf>
    <xf numFmtId="0" fontId="6" fillId="38" borderId="27" xfId="0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3"/>
  <sheetViews>
    <sheetView showZeros="0" tabSelected="1" defaultGridColor="0" zoomScalePageLayoutView="0" colorId="48" workbookViewId="0" topLeftCell="A1">
      <pane xSplit="1" ySplit="7" topLeftCell="Z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N12" sqref="AN12"/>
    </sheetView>
  </sheetViews>
  <sheetFormatPr defaultColWidth="9.00390625" defaultRowHeight="12.75" outlineLevelCol="1"/>
  <cols>
    <col min="1" max="1" width="6.625" style="0" customWidth="1"/>
    <col min="2" max="2" width="8.375" style="0" customWidth="1"/>
    <col min="3" max="3" width="9.125" style="0" customWidth="1"/>
    <col min="4" max="4" width="8.00390625" style="0" customWidth="1"/>
    <col min="5" max="5" width="8.75390625" style="0" customWidth="1"/>
    <col min="6" max="6" width="9.00390625" style="0" customWidth="1"/>
    <col min="7" max="7" width="8.00390625" style="0" customWidth="1"/>
    <col min="8" max="8" width="10.875" style="0" customWidth="1"/>
    <col min="9" max="9" width="9.00390625" style="0" customWidth="1"/>
    <col min="10" max="10" width="9.625" style="0" customWidth="1"/>
    <col min="11" max="11" width="8.125" style="0" customWidth="1"/>
    <col min="12" max="12" width="7.875" style="0" customWidth="1"/>
    <col min="13" max="13" width="4.75390625" style="0" customWidth="1"/>
    <col min="14" max="14" width="7.25390625" style="0" customWidth="1"/>
    <col min="15" max="15" width="9.00390625" style="0" customWidth="1"/>
    <col min="16" max="16" width="7.875" style="0" customWidth="1"/>
    <col min="17" max="17" width="6.875" style="0" customWidth="1"/>
    <col min="18" max="18" width="7.875" style="0" customWidth="1"/>
    <col min="19" max="19" width="6.875" style="0" customWidth="1"/>
    <col min="20" max="20" width="9.75390625" style="0" customWidth="1"/>
    <col min="21" max="21" width="9.125" style="0" customWidth="1"/>
    <col min="22" max="22" width="8.625" style="0" customWidth="1"/>
    <col min="23" max="23" width="9.125" style="0" customWidth="1"/>
    <col min="24" max="24" width="5.875" style="0" customWidth="1"/>
    <col min="25" max="25" width="9.125" style="0" customWidth="1"/>
    <col min="26" max="26" width="8.25390625" style="0" customWidth="1"/>
    <col min="27" max="27" width="9.75390625" style="0" customWidth="1"/>
    <col min="28" max="28" width="7.875" style="0" customWidth="1"/>
    <col min="29" max="29" width="8.75390625" style="0" customWidth="1"/>
    <col min="30" max="30" width="6.875" style="0" customWidth="1"/>
    <col min="31" max="31" width="9.375" style="0" customWidth="1"/>
    <col min="32" max="32" width="8.375" style="0" customWidth="1"/>
    <col min="33" max="33" width="8.625" style="0" customWidth="1"/>
    <col min="34" max="34" width="6.25390625" style="0" customWidth="1"/>
    <col min="35" max="35" width="7.25390625" style="0" customWidth="1"/>
    <col min="36" max="36" width="6.625" style="0" customWidth="1"/>
    <col min="37" max="37" width="6.875" style="0" customWidth="1"/>
    <col min="38" max="38" width="7.00390625" style="0" customWidth="1"/>
    <col min="39" max="39" width="6.875" style="0" customWidth="1"/>
    <col min="40" max="40" width="7.00390625" style="0" customWidth="1"/>
    <col min="41" max="41" width="10.00390625" style="0" customWidth="1"/>
    <col min="42" max="42" width="4.875" style="0" customWidth="1" outlineLevel="1"/>
    <col min="43" max="43" width="3.00390625" style="0" customWidth="1" outlineLevel="1"/>
    <col min="44" max="44" width="2.75390625" style="0" customWidth="1" outlineLevel="1"/>
    <col min="45" max="47" width="2.625" style="0" customWidth="1" outlineLevel="1"/>
    <col min="48" max="48" width="1.00390625" style="0" customWidth="1" outlineLevel="1"/>
    <col min="49" max="50" width="4.375" style="0" customWidth="1" outlineLevel="1"/>
    <col min="51" max="51" width="9.375" style="0" customWidth="1"/>
  </cols>
  <sheetData>
    <row r="1" spans="1:58" ht="6" customHeight="1">
      <c r="A1" s="88"/>
      <c r="B1" s="88"/>
      <c r="C1" s="88"/>
      <c r="D1" s="88"/>
      <c r="E1" s="88"/>
      <c r="F1" s="88"/>
      <c r="G1" s="88"/>
      <c r="H1" s="88"/>
      <c r="I1" s="88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 t="s">
        <v>32</v>
      </c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6"/>
      <c r="BB1" s="6"/>
      <c r="BC1" s="6"/>
      <c r="BD1" s="6"/>
      <c r="BE1" s="6"/>
      <c r="BF1" s="6"/>
    </row>
    <row r="2" spans="1:58" ht="14.25" customHeight="1">
      <c r="A2" s="88" t="s">
        <v>42</v>
      </c>
      <c r="B2" s="88"/>
      <c r="C2" s="88"/>
      <c r="D2" s="88"/>
      <c r="E2" s="88"/>
      <c r="F2" s="88"/>
      <c r="G2" s="88"/>
      <c r="H2" s="88"/>
      <c r="I2" s="88"/>
      <c r="J2" s="21"/>
      <c r="K2" s="21"/>
      <c r="L2" s="21"/>
      <c r="M2" s="21"/>
      <c r="N2" s="21"/>
      <c r="P2" s="21"/>
      <c r="R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6"/>
      <c r="BB2" s="6"/>
      <c r="BC2" s="6"/>
      <c r="BD2" s="6"/>
      <c r="BE2" s="6"/>
      <c r="BF2" s="6"/>
    </row>
    <row r="3" spans="1:58" ht="12.75" customHeight="1">
      <c r="A3" s="23" t="s">
        <v>46</v>
      </c>
      <c r="B3" s="23"/>
      <c r="C3" s="23"/>
      <c r="E3" s="23"/>
      <c r="F3" s="23"/>
      <c r="G3" s="23"/>
      <c r="H3" s="23"/>
      <c r="I3" s="2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 t="s">
        <v>37</v>
      </c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1"/>
      <c r="AU3" s="21"/>
      <c r="AV3" s="21"/>
      <c r="AW3" s="21"/>
      <c r="AX3" s="21"/>
      <c r="AY3" s="21"/>
      <c r="AZ3" s="21"/>
      <c r="BA3" s="6"/>
      <c r="BB3" s="6"/>
      <c r="BC3" s="6"/>
      <c r="BD3" s="6"/>
      <c r="BE3" s="6"/>
      <c r="BF3" s="6"/>
    </row>
    <row r="4" spans="1:56" ht="12.75" customHeight="1">
      <c r="A4" s="6"/>
      <c r="B4" s="6"/>
      <c r="C4" s="6"/>
      <c r="D4" s="6"/>
      <c r="E4" s="6" t="s">
        <v>29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</row>
    <row r="5" spans="1:56" ht="39.75" customHeight="1">
      <c r="A5" s="2" t="s">
        <v>2</v>
      </c>
      <c r="B5" s="84">
        <v>3000</v>
      </c>
      <c r="C5" s="85"/>
      <c r="D5" s="84">
        <v>2000</v>
      </c>
      <c r="E5" s="85"/>
      <c r="F5" s="84">
        <v>3000</v>
      </c>
      <c r="G5" s="85"/>
      <c r="H5" s="84">
        <v>3000</v>
      </c>
      <c r="I5" s="85"/>
      <c r="J5" s="84">
        <v>6000</v>
      </c>
      <c r="K5" s="85"/>
      <c r="L5" s="84">
        <v>6000</v>
      </c>
      <c r="M5" s="85"/>
      <c r="N5" s="84">
        <v>6000</v>
      </c>
      <c r="O5" s="85"/>
      <c r="P5" s="84">
        <v>6000</v>
      </c>
      <c r="Q5" s="85"/>
      <c r="R5" s="84">
        <v>6000</v>
      </c>
      <c r="S5" s="85"/>
      <c r="T5" s="89" t="s">
        <v>31</v>
      </c>
      <c r="U5" s="84">
        <v>6000</v>
      </c>
      <c r="V5" s="85"/>
      <c r="W5" s="84">
        <v>3000</v>
      </c>
      <c r="X5" s="85"/>
      <c r="Y5" s="84">
        <v>4000</v>
      </c>
      <c r="Z5" s="85"/>
      <c r="AA5" s="84">
        <v>2000</v>
      </c>
      <c r="AB5" s="85"/>
      <c r="AC5" s="84">
        <v>2000</v>
      </c>
      <c r="AD5" s="85"/>
      <c r="AE5" s="84">
        <v>3000</v>
      </c>
      <c r="AF5" s="85"/>
      <c r="AG5" s="84">
        <v>6000</v>
      </c>
      <c r="AH5" s="85"/>
      <c r="AI5" s="84">
        <v>6000</v>
      </c>
      <c r="AJ5" s="85"/>
      <c r="AK5" s="84">
        <v>6000</v>
      </c>
      <c r="AL5" s="85"/>
      <c r="AM5" s="84">
        <v>6000</v>
      </c>
      <c r="AN5" s="85"/>
      <c r="AO5" s="89" t="s">
        <v>31</v>
      </c>
      <c r="AP5" s="91">
        <v>0</v>
      </c>
      <c r="AQ5" s="92"/>
      <c r="AR5" s="91">
        <v>0</v>
      </c>
      <c r="AS5" s="92"/>
      <c r="AT5" s="91">
        <v>0</v>
      </c>
      <c r="AU5" s="92"/>
      <c r="AV5" s="91">
        <v>0</v>
      </c>
      <c r="AW5" s="92"/>
      <c r="AX5" s="59"/>
      <c r="AY5" s="6"/>
      <c r="AZ5" s="6"/>
      <c r="BA5" s="6"/>
      <c r="BB5" s="6"/>
      <c r="BC5" s="6"/>
      <c r="BD5" s="6"/>
    </row>
    <row r="6" spans="1:56" ht="31.5" customHeight="1" thickBot="1">
      <c r="A6" s="1" t="s">
        <v>1</v>
      </c>
      <c r="B6" s="86">
        <v>1</v>
      </c>
      <c r="C6" s="87"/>
      <c r="D6" s="86">
        <v>5</v>
      </c>
      <c r="E6" s="87"/>
      <c r="F6" s="86">
        <v>7</v>
      </c>
      <c r="G6" s="87"/>
      <c r="H6" s="86">
        <v>9</v>
      </c>
      <c r="I6" s="87"/>
      <c r="J6" s="86">
        <v>19</v>
      </c>
      <c r="K6" s="87"/>
      <c r="L6" s="86">
        <v>23</v>
      </c>
      <c r="M6" s="87"/>
      <c r="N6" s="86">
        <v>25</v>
      </c>
      <c r="O6" s="87"/>
      <c r="P6" s="86">
        <v>27</v>
      </c>
      <c r="Q6" s="87"/>
      <c r="R6" s="86">
        <v>29</v>
      </c>
      <c r="S6" s="87"/>
      <c r="T6" s="90"/>
      <c r="U6" s="86">
        <v>4</v>
      </c>
      <c r="V6" s="87"/>
      <c r="W6" s="86">
        <v>6</v>
      </c>
      <c r="X6" s="87"/>
      <c r="Y6" s="86">
        <v>8</v>
      </c>
      <c r="Z6" s="87"/>
      <c r="AA6" s="86">
        <v>14</v>
      </c>
      <c r="AB6" s="87"/>
      <c r="AC6" s="86">
        <v>16</v>
      </c>
      <c r="AD6" s="87"/>
      <c r="AE6" s="86">
        <v>18</v>
      </c>
      <c r="AF6" s="87"/>
      <c r="AG6" s="86">
        <v>20</v>
      </c>
      <c r="AH6" s="87"/>
      <c r="AI6" s="86">
        <v>22</v>
      </c>
      <c r="AJ6" s="87"/>
      <c r="AK6" s="86">
        <v>24</v>
      </c>
      <c r="AL6" s="87"/>
      <c r="AM6" s="86">
        <v>26</v>
      </c>
      <c r="AN6" s="87"/>
      <c r="AO6" s="90"/>
      <c r="AP6" s="86" t="s">
        <v>29</v>
      </c>
      <c r="AQ6" s="87"/>
      <c r="AR6" s="86" t="s">
        <v>29</v>
      </c>
      <c r="AS6" s="87"/>
      <c r="AT6" s="86" t="s">
        <v>29</v>
      </c>
      <c r="AU6" s="87"/>
      <c r="AV6" s="86" t="s">
        <v>29</v>
      </c>
      <c r="AW6" s="87"/>
      <c r="AX6" s="60"/>
      <c r="AY6" s="7" t="s">
        <v>31</v>
      </c>
      <c r="AZ6" s="6"/>
      <c r="BA6" s="6"/>
      <c r="BB6" s="6"/>
      <c r="BC6" s="6"/>
      <c r="BD6" s="6"/>
    </row>
    <row r="7" spans="1:56" ht="37.5" customHeight="1" thickBot="1" thickTop="1">
      <c r="A7" s="1" t="s">
        <v>0</v>
      </c>
      <c r="B7" s="3" t="s">
        <v>3</v>
      </c>
      <c r="C7" s="4" t="s">
        <v>4</v>
      </c>
      <c r="D7" s="3" t="s">
        <v>3</v>
      </c>
      <c r="E7" s="4" t="s">
        <v>4</v>
      </c>
      <c r="F7" s="3" t="s">
        <v>3</v>
      </c>
      <c r="G7" s="4" t="s">
        <v>4</v>
      </c>
      <c r="H7" s="3" t="s">
        <v>3</v>
      </c>
      <c r="I7" s="4" t="s">
        <v>4</v>
      </c>
      <c r="J7" s="3" t="s">
        <v>3</v>
      </c>
      <c r="K7" s="4" t="s">
        <v>4</v>
      </c>
      <c r="L7" s="3" t="s">
        <v>3</v>
      </c>
      <c r="M7" s="4" t="s">
        <v>4</v>
      </c>
      <c r="N7" s="3" t="s">
        <v>3</v>
      </c>
      <c r="O7" s="4" t="s">
        <v>4</v>
      </c>
      <c r="P7" s="3" t="s">
        <v>3</v>
      </c>
      <c r="Q7" s="4" t="s">
        <v>4</v>
      </c>
      <c r="R7" s="3" t="s">
        <v>3</v>
      </c>
      <c r="S7" s="4" t="s">
        <v>4</v>
      </c>
      <c r="T7" s="56"/>
      <c r="U7" s="3"/>
      <c r="V7" s="4" t="s">
        <v>4</v>
      </c>
      <c r="W7" s="3" t="s">
        <v>3</v>
      </c>
      <c r="X7" s="4" t="s">
        <v>4</v>
      </c>
      <c r="Y7" s="3" t="s">
        <v>3</v>
      </c>
      <c r="Z7" s="4" t="s">
        <v>4</v>
      </c>
      <c r="AA7" s="3" t="s">
        <v>3</v>
      </c>
      <c r="AB7" s="4" t="s">
        <v>4</v>
      </c>
      <c r="AC7" s="3" t="s">
        <v>3</v>
      </c>
      <c r="AD7" s="4" t="s">
        <v>4</v>
      </c>
      <c r="AE7" s="3" t="s">
        <v>3</v>
      </c>
      <c r="AF7" s="4" t="s">
        <v>4</v>
      </c>
      <c r="AG7" s="3" t="s">
        <v>3</v>
      </c>
      <c r="AH7" s="4" t="s">
        <v>4</v>
      </c>
      <c r="AI7" s="3" t="s">
        <v>3</v>
      </c>
      <c r="AJ7" s="4" t="s">
        <v>4</v>
      </c>
      <c r="AK7" s="3" t="s">
        <v>3</v>
      </c>
      <c r="AL7" s="4" t="s">
        <v>4</v>
      </c>
      <c r="AM7" s="3" t="s">
        <v>3</v>
      </c>
      <c r="AN7" s="4" t="s">
        <v>4</v>
      </c>
      <c r="AO7" s="56"/>
      <c r="AP7" s="3" t="s">
        <v>3</v>
      </c>
      <c r="AQ7" s="4" t="s">
        <v>4</v>
      </c>
      <c r="AR7" s="3" t="s">
        <v>3</v>
      </c>
      <c r="AS7" s="4" t="s">
        <v>4</v>
      </c>
      <c r="AT7" s="3" t="s">
        <v>3</v>
      </c>
      <c r="AU7" s="4" t="s">
        <v>4</v>
      </c>
      <c r="AV7" s="3" t="s">
        <v>3</v>
      </c>
      <c r="AW7" s="4" t="s">
        <v>4</v>
      </c>
      <c r="AX7" s="61"/>
      <c r="AY7" s="19">
        <f>SUM(AY8:AY32)</f>
        <v>34148.99999999982</v>
      </c>
      <c r="AZ7" s="6"/>
      <c r="BA7" s="6"/>
      <c r="BB7" s="6"/>
      <c r="BC7" s="6"/>
      <c r="BD7" s="6"/>
    </row>
    <row r="8" spans="1:51" ht="14.25" thickBot="1" thickTop="1">
      <c r="A8" s="5" t="s">
        <v>5</v>
      </c>
      <c r="B8" s="79">
        <v>702.551</v>
      </c>
      <c r="C8" s="9">
        <v>0</v>
      </c>
      <c r="D8" s="29">
        <v>597.848</v>
      </c>
      <c r="E8" s="9">
        <v>0</v>
      </c>
      <c r="F8" s="29">
        <v>429.395</v>
      </c>
      <c r="G8" s="9">
        <v>0</v>
      </c>
      <c r="H8" s="29">
        <v>1076.15</v>
      </c>
      <c r="I8" s="9">
        <v>0</v>
      </c>
      <c r="J8" s="29">
        <v>655.966</v>
      </c>
      <c r="K8" s="9">
        <v>0</v>
      </c>
      <c r="L8" s="29">
        <v>244.04</v>
      </c>
      <c r="M8" s="9"/>
      <c r="N8" s="29">
        <v>482.55</v>
      </c>
      <c r="O8" s="9">
        <v>0</v>
      </c>
      <c r="P8" s="29">
        <v>158.35</v>
      </c>
      <c r="Q8" s="9"/>
      <c r="R8" s="29">
        <v>39.27</v>
      </c>
      <c r="S8" s="9"/>
      <c r="T8" s="57">
        <f>C8+E8+G8+I8+K8+M8+O8+Q8+S8</f>
        <v>0</v>
      </c>
      <c r="U8" s="29">
        <v>1353.277</v>
      </c>
      <c r="V8" s="9">
        <v>0</v>
      </c>
      <c r="W8" s="30">
        <v>1202.73</v>
      </c>
      <c r="X8" s="9">
        <v>0</v>
      </c>
      <c r="Y8" s="29">
        <v>163.032</v>
      </c>
      <c r="Z8" s="9">
        <v>0</v>
      </c>
      <c r="AA8" s="29">
        <v>3114.681</v>
      </c>
      <c r="AB8" s="9">
        <v>0</v>
      </c>
      <c r="AC8" s="82">
        <v>209.133</v>
      </c>
      <c r="AD8" s="9"/>
      <c r="AE8" s="29">
        <v>1618.688</v>
      </c>
      <c r="AF8" s="9">
        <v>0</v>
      </c>
      <c r="AG8" s="29">
        <v>357.84</v>
      </c>
      <c r="AH8" s="9">
        <v>0</v>
      </c>
      <c r="AI8" s="29">
        <v>222.28</v>
      </c>
      <c r="AJ8" s="9"/>
      <c r="AK8" s="29">
        <v>67.63</v>
      </c>
      <c r="AL8" s="9"/>
      <c r="AM8" s="29">
        <v>0.08</v>
      </c>
      <c r="AN8" s="9"/>
      <c r="AO8" s="57">
        <f>V8+X8+Z8+AB8+AD8+AF8+AH8+AJ8+AL8+AN8</f>
        <v>0</v>
      </c>
      <c r="AP8" s="8"/>
      <c r="AQ8" s="9">
        <v>0</v>
      </c>
      <c r="AR8" s="8"/>
      <c r="AS8" s="9">
        <v>0</v>
      </c>
      <c r="AT8" s="8"/>
      <c r="AU8" s="9">
        <v>0</v>
      </c>
      <c r="AV8" s="8"/>
      <c r="AW8" s="9">
        <v>0</v>
      </c>
      <c r="AX8" s="9"/>
      <c r="AY8" s="10">
        <f>SUM(C8+E8+G8+I8+K8+V8+X8+Z8+Q8+S8+AB8+AD8+AF8+AQ8+AS8+AU8+AW8+M8+O8+AH8+AJ8+AL8+AN8)</f>
        <v>0</v>
      </c>
    </row>
    <row r="9" spans="1:51" ht="14.25" thickBot="1" thickTop="1">
      <c r="A9" s="5" t="s">
        <v>6</v>
      </c>
      <c r="B9" s="46">
        <v>702.576</v>
      </c>
      <c r="C9" s="12">
        <f aca="true" t="shared" si="0" ref="C9:C30">(B9-B8)*B$5</f>
        <v>74.99999999993179</v>
      </c>
      <c r="D9" s="46">
        <v>597.912</v>
      </c>
      <c r="E9" s="12">
        <f aca="true" t="shared" si="1" ref="E9:E30">(D9-D8)*D$5</f>
        <v>128.00000000015643</v>
      </c>
      <c r="F9" s="46">
        <v>429.434</v>
      </c>
      <c r="G9" s="12">
        <f aca="true" t="shared" si="2" ref="G9:G30">(F9-F8)*F$5</f>
        <v>117.00000000013233</v>
      </c>
      <c r="H9" s="29">
        <v>1076.18</v>
      </c>
      <c r="I9" s="12">
        <f aca="true" t="shared" si="3" ref="I9:I31">(H9-H8)*H$5</f>
        <v>89.99999999991815</v>
      </c>
      <c r="J9" s="29">
        <v>655.997</v>
      </c>
      <c r="K9" s="12">
        <f aca="true" t="shared" si="4" ref="K9:K31">(J9-J8)*J$5</f>
        <v>185.9999999996944</v>
      </c>
      <c r="L9" s="29">
        <v>244.04</v>
      </c>
      <c r="M9" s="12">
        <f aca="true" t="shared" si="5" ref="M9:M30">(L9-L8)*L$5</f>
        <v>0</v>
      </c>
      <c r="N9" s="29">
        <v>482.56</v>
      </c>
      <c r="O9" s="12">
        <f aca="true" t="shared" si="6" ref="O9:O30">(N9-N8)*N$5</f>
        <v>59.99999999994543</v>
      </c>
      <c r="P9" s="29">
        <v>158.35</v>
      </c>
      <c r="Q9" s="12">
        <f aca="true" t="shared" si="7" ref="Q9:Q30">(P9-P8)*P$5</f>
        <v>0</v>
      </c>
      <c r="R9" s="29">
        <v>39.27</v>
      </c>
      <c r="S9" s="12">
        <f aca="true" t="shared" si="8" ref="S9:S30">(R9-R8)*R$5</f>
        <v>0</v>
      </c>
      <c r="T9" s="57">
        <f aca="true" t="shared" si="9" ref="T9:T32">C9+E9+G9+I9+K9+M9+O9+Q9+S9</f>
        <v>655.9999999997785</v>
      </c>
      <c r="U9" s="46">
        <v>1353.316</v>
      </c>
      <c r="V9" s="12">
        <f aca="true" t="shared" si="10" ref="V9:V30">(U9-U8)*U$5</f>
        <v>233.9999999999236</v>
      </c>
      <c r="W9" s="30">
        <v>1202.73</v>
      </c>
      <c r="X9" s="12">
        <f aca="true" t="shared" si="11" ref="X9:X30">(W9-W8)*W$5</f>
        <v>0</v>
      </c>
      <c r="Y9" s="29">
        <v>163.04</v>
      </c>
      <c r="Z9" s="12">
        <f aca="true" t="shared" si="12" ref="Z9:Z30">(Y9-Y8)*Y$5</f>
        <v>31.99999999992542</v>
      </c>
      <c r="AA9" s="46">
        <v>3114.785</v>
      </c>
      <c r="AB9" s="12">
        <f aca="true" t="shared" si="13" ref="AB9:AB30">(AA9-AA8)*AA$5</f>
        <v>207.99999999962893</v>
      </c>
      <c r="AC9" s="33">
        <v>209.137</v>
      </c>
      <c r="AD9" s="12">
        <f>(AC9-AC8)*AC$5</f>
        <v>7.999999999981355</v>
      </c>
      <c r="AE9" s="46">
        <v>1618.746</v>
      </c>
      <c r="AF9" s="12">
        <f aca="true" t="shared" si="14" ref="AF9:AF30">(AE9-AE8)*AE$5</f>
        <v>173.99999999997817</v>
      </c>
      <c r="AG9" s="29">
        <v>357.84</v>
      </c>
      <c r="AH9" s="12">
        <f>(AG9-AG8)*AG$5</f>
        <v>0</v>
      </c>
      <c r="AI9" s="29">
        <v>222.28</v>
      </c>
      <c r="AJ9" s="12">
        <f>(AI9-AI8)*AI$5</f>
        <v>0</v>
      </c>
      <c r="AK9" s="29">
        <v>67.63</v>
      </c>
      <c r="AL9" s="12">
        <f>(AK9-AK8)*AK$5</f>
        <v>0</v>
      </c>
      <c r="AM9" s="29">
        <v>0.08</v>
      </c>
      <c r="AN9" s="12">
        <f>(AM9-AM8)*AM$5</f>
        <v>0</v>
      </c>
      <c r="AO9" s="57">
        <f aca="true" t="shared" si="15" ref="AO9:AO32">V9+X9+Z9+AB9+AD9+AF9+AH9+AJ9+AL9+AN9</f>
        <v>655.9999999994375</v>
      </c>
      <c r="AP9" s="11"/>
      <c r="AQ9" s="12">
        <f aca="true" t="shared" si="16" ref="AQ9:AQ30">(AP9-AP8)*AP$5</f>
        <v>0</v>
      </c>
      <c r="AR9" s="11"/>
      <c r="AS9" s="12">
        <f aca="true" t="shared" si="17" ref="AS9:AS30">(AR9-AR8)*AR$5</f>
        <v>0</v>
      </c>
      <c r="AT9" s="11"/>
      <c r="AU9" s="12">
        <f aca="true" t="shared" si="18" ref="AU9:AU30">(AT9-AT8)*AT$5</f>
        <v>0</v>
      </c>
      <c r="AV9" s="11"/>
      <c r="AW9" s="12">
        <f aca="true" t="shared" si="19" ref="AW9:AW30">(AV9-AV8)*AV$5</f>
        <v>0</v>
      </c>
      <c r="AX9" s="12"/>
      <c r="AY9" s="10">
        <f aca="true" t="shared" si="20" ref="AY9:AY32">SUM(C9+E9+G9+I9+K9+V9+X9+Z9+Q9+S9+AB9+AD9+AF9+AQ9+AS9+AU9+AW9+M9+O9+AH9+AJ9+AL9+AN9)</f>
        <v>1311.999999999216</v>
      </c>
    </row>
    <row r="10" spans="1:51" ht="14.25" thickBot="1" thickTop="1">
      <c r="A10" s="5" t="s">
        <v>7</v>
      </c>
      <c r="B10" s="46">
        <v>702.605</v>
      </c>
      <c r="C10" s="12">
        <f t="shared" si="0"/>
        <v>86.99999999998909</v>
      </c>
      <c r="D10" s="46">
        <v>597.958</v>
      </c>
      <c r="E10" s="12">
        <f t="shared" si="1"/>
        <v>91.99999999987085</v>
      </c>
      <c r="F10" s="46">
        <v>429.477</v>
      </c>
      <c r="G10" s="12">
        <f t="shared" si="2"/>
        <v>128.99999999984857</v>
      </c>
      <c r="H10" s="29">
        <v>1076.21</v>
      </c>
      <c r="I10" s="12">
        <f t="shared" si="3"/>
        <v>89.99999999991815</v>
      </c>
      <c r="J10" s="29">
        <v>656.032</v>
      </c>
      <c r="K10" s="12">
        <f t="shared" si="4"/>
        <v>210.00000000049113</v>
      </c>
      <c r="L10" s="29">
        <v>244.04</v>
      </c>
      <c r="M10" s="12">
        <f t="shared" si="5"/>
        <v>0</v>
      </c>
      <c r="N10" s="29">
        <v>482.58</v>
      </c>
      <c r="O10" s="12">
        <f t="shared" si="6"/>
        <v>119.99999999989086</v>
      </c>
      <c r="P10" s="29">
        <v>158.36</v>
      </c>
      <c r="Q10" s="12">
        <f t="shared" si="7"/>
        <v>60.00000000011596</v>
      </c>
      <c r="R10" s="29">
        <v>39.28</v>
      </c>
      <c r="S10" s="12">
        <f t="shared" si="8"/>
        <v>59.99999999998806</v>
      </c>
      <c r="T10" s="57">
        <f t="shared" si="9"/>
        <v>848.0000000001127</v>
      </c>
      <c r="U10" s="46">
        <v>1353.359</v>
      </c>
      <c r="V10" s="12">
        <f t="shared" si="10"/>
        <v>257.9999999993561</v>
      </c>
      <c r="W10" s="30">
        <v>1202.73</v>
      </c>
      <c r="X10" s="12">
        <f t="shared" si="11"/>
        <v>0</v>
      </c>
      <c r="Y10" s="29">
        <v>163.049</v>
      </c>
      <c r="Z10" s="12">
        <f t="shared" si="12"/>
        <v>36.00000000005821</v>
      </c>
      <c r="AA10" s="46">
        <v>3114.898</v>
      </c>
      <c r="AB10" s="12">
        <f t="shared" si="13"/>
        <v>226.00000000056752</v>
      </c>
      <c r="AC10" s="33">
        <v>209.141</v>
      </c>
      <c r="AD10" s="12">
        <f>(AC10-AC9)*AC$5</f>
        <v>7.999999999981355</v>
      </c>
      <c r="AE10" s="46">
        <v>1618.81</v>
      </c>
      <c r="AF10" s="12">
        <f>(AE10-AE9)*AE$5</f>
        <v>191.99999999955253</v>
      </c>
      <c r="AG10" s="29">
        <v>357.84</v>
      </c>
      <c r="AH10" s="12">
        <f>(AG10-AG9)*AG$5</f>
        <v>0</v>
      </c>
      <c r="AI10" s="29">
        <v>222.28</v>
      </c>
      <c r="AJ10" s="12">
        <f>(AI10-AI9)*AI$5</f>
        <v>0</v>
      </c>
      <c r="AK10" s="29">
        <v>67.63</v>
      </c>
      <c r="AL10" s="12">
        <f>(AK10-AK9)*AK$5</f>
        <v>0</v>
      </c>
      <c r="AM10" s="29">
        <v>0.08</v>
      </c>
      <c r="AN10" s="12">
        <f>(AM10-AM9)*AM$5</f>
        <v>0</v>
      </c>
      <c r="AO10" s="57">
        <f t="shared" si="15"/>
        <v>719.9999999995157</v>
      </c>
      <c r="AP10" s="11"/>
      <c r="AQ10" s="12">
        <f t="shared" si="16"/>
        <v>0</v>
      </c>
      <c r="AR10" s="11"/>
      <c r="AS10" s="12">
        <f t="shared" si="17"/>
        <v>0</v>
      </c>
      <c r="AT10" s="11"/>
      <c r="AU10" s="12">
        <f t="shared" si="18"/>
        <v>0</v>
      </c>
      <c r="AV10" s="11"/>
      <c r="AW10" s="12">
        <f t="shared" si="19"/>
        <v>0</v>
      </c>
      <c r="AX10" s="12"/>
      <c r="AY10" s="10">
        <f t="shared" si="20"/>
        <v>1567.9999999996285</v>
      </c>
    </row>
    <row r="11" spans="1:51" ht="14.25" thickBot="1" thickTop="1">
      <c r="A11" s="5" t="s">
        <v>8</v>
      </c>
      <c r="B11" s="46">
        <v>702.626</v>
      </c>
      <c r="C11" s="12">
        <f t="shared" si="0"/>
        <v>62.99999999987449</v>
      </c>
      <c r="D11" s="46">
        <v>598.001</v>
      </c>
      <c r="E11" s="12">
        <f t="shared" si="1"/>
        <v>86.00000000001273</v>
      </c>
      <c r="F11" s="46">
        <v>429.508</v>
      </c>
      <c r="G11" s="12">
        <f t="shared" si="2"/>
        <v>93.00000000001774</v>
      </c>
      <c r="H11" s="29">
        <v>1076.23</v>
      </c>
      <c r="I11" s="12">
        <f t="shared" si="3"/>
        <v>59.99999999994543</v>
      </c>
      <c r="J11" s="29">
        <v>656.057</v>
      </c>
      <c r="K11" s="12">
        <f t="shared" si="4"/>
        <v>149.99999999986358</v>
      </c>
      <c r="L11" s="29">
        <v>244.04</v>
      </c>
      <c r="M11" s="12">
        <f t="shared" si="5"/>
        <v>0</v>
      </c>
      <c r="N11" s="29">
        <v>482.59</v>
      </c>
      <c r="O11" s="12">
        <f t="shared" si="6"/>
        <v>59.99999999994543</v>
      </c>
      <c r="P11" s="29">
        <v>158.37</v>
      </c>
      <c r="Q11" s="12">
        <f t="shared" si="7"/>
        <v>59.99999999994543</v>
      </c>
      <c r="R11" s="29">
        <v>39.28</v>
      </c>
      <c r="S11" s="12">
        <f t="shared" si="8"/>
        <v>0</v>
      </c>
      <c r="T11" s="57">
        <f t="shared" si="9"/>
        <v>571.9999999996048</v>
      </c>
      <c r="U11" s="46">
        <v>1353.39</v>
      </c>
      <c r="V11" s="12">
        <f t="shared" si="10"/>
        <v>186.00000000105865</v>
      </c>
      <c r="W11" s="30">
        <v>1202.73</v>
      </c>
      <c r="X11" s="12">
        <f t="shared" si="11"/>
        <v>0</v>
      </c>
      <c r="Y11" s="29">
        <v>163.055</v>
      </c>
      <c r="Z11" s="12">
        <f t="shared" si="12"/>
        <v>24.00000000000091</v>
      </c>
      <c r="AA11" s="46">
        <v>3114.983</v>
      </c>
      <c r="AB11" s="12">
        <f t="shared" si="13"/>
        <v>170.00000000007276</v>
      </c>
      <c r="AC11" s="33">
        <v>209.144</v>
      </c>
      <c r="AD11" s="12">
        <f>(AC11-AC10)*AC$5</f>
        <v>6.000000000028649</v>
      </c>
      <c r="AE11" s="46">
        <v>1618.858</v>
      </c>
      <c r="AF11" s="12">
        <f t="shared" si="14"/>
        <v>144.00000000000546</v>
      </c>
      <c r="AG11" s="29">
        <v>357.84</v>
      </c>
      <c r="AH11" s="12">
        <f aca="true" t="shared" si="21" ref="AH11:AH30">(AG11-AG10)*AG$5</f>
        <v>0</v>
      </c>
      <c r="AI11" s="29">
        <v>222.28</v>
      </c>
      <c r="AJ11" s="12">
        <f aca="true" t="shared" si="22" ref="AJ11:AJ30">(AI11-AI10)*AI$5</f>
        <v>0</v>
      </c>
      <c r="AK11" s="29">
        <v>67.63</v>
      </c>
      <c r="AL11" s="12">
        <f aca="true" t="shared" si="23" ref="AL11:AL30">(AK11-AK10)*AK$5</f>
        <v>0</v>
      </c>
      <c r="AM11" s="29">
        <v>0.08</v>
      </c>
      <c r="AN11" s="12">
        <f aca="true" t="shared" si="24" ref="AN11:AN30">(AM11-AM10)*AM$5</f>
        <v>0</v>
      </c>
      <c r="AO11" s="57">
        <f t="shared" si="15"/>
        <v>530.0000000011664</v>
      </c>
      <c r="AP11" s="11"/>
      <c r="AQ11" s="12">
        <f t="shared" si="16"/>
        <v>0</v>
      </c>
      <c r="AR11" s="11"/>
      <c r="AS11" s="12">
        <f t="shared" si="17"/>
        <v>0</v>
      </c>
      <c r="AT11" s="11"/>
      <c r="AU11" s="12">
        <f t="shared" si="18"/>
        <v>0</v>
      </c>
      <c r="AV11" s="11"/>
      <c r="AW11" s="12">
        <f t="shared" si="19"/>
        <v>0</v>
      </c>
      <c r="AX11" s="12"/>
      <c r="AY11" s="10">
        <f t="shared" si="20"/>
        <v>1102.0000000007713</v>
      </c>
    </row>
    <row r="12" spans="1:51" ht="14.25" thickBot="1" thickTop="1">
      <c r="A12" s="5" t="s">
        <v>9</v>
      </c>
      <c r="B12" s="46">
        <v>702.648</v>
      </c>
      <c r="C12" s="12">
        <f t="shared" si="0"/>
        <v>66.00000000014461</v>
      </c>
      <c r="D12" s="46">
        <v>598.033</v>
      </c>
      <c r="E12" s="12">
        <f t="shared" si="1"/>
        <v>64.00000000007822</v>
      </c>
      <c r="F12" s="46">
        <v>429.54</v>
      </c>
      <c r="G12" s="12">
        <f t="shared" si="2"/>
        <v>96.00000000011732</v>
      </c>
      <c r="H12" s="29">
        <v>1076.26</v>
      </c>
      <c r="I12" s="12">
        <f t="shared" si="3"/>
        <v>89.99999999991815</v>
      </c>
      <c r="J12" s="29">
        <v>656.083</v>
      </c>
      <c r="K12" s="12">
        <f t="shared" si="4"/>
        <v>155.9999999997217</v>
      </c>
      <c r="L12" s="29">
        <v>244.04</v>
      </c>
      <c r="M12" s="12">
        <f t="shared" si="5"/>
        <v>0</v>
      </c>
      <c r="N12" s="29">
        <v>482.61</v>
      </c>
      <c r="O12" s="12">
        <f t="shared" si="6"/>
        <v>120.00000000023192</v>
      </c>
      <c r="P12" s="29">
        <v>158.37</v>
      </c>
      <c r="Q12" s="12">
        <f t="shared" si="7"/>
        <v>0</v>
      </c>
      <c r="R12" s="29">
        <v>39.29</v>
      </c>
      <c r="S12" s="12">
        <f t="shared" si="8"/>
        <v>59.99999999998806</v>
      </c>
      <c r="T12" s="57">
        <f t="shared" si="9"/>
        <v>652.0000000002</v>
      </c>
      <c r="U12" s="46">
        <v>1353.422</v>
      </c>
      <c r="V12" s="12">
        <f t="shared" si="10"/>
        <v>191.99999999955253</v>
      </c>
      <c r="W12" s="30">
        <v>1202.73</v>
      </c>
      <c r="X12" s="12">
        <f t="shared" si="11"/>
        <v>0</v>
      </c>
      <c r="Y12" s="29">
        <v>163.061</v>
      </c>
      <c r="Z12" s="12">
        <f t="shared" si="12"/>
        <v>24.00000000000091</v>
      </c>
      <c r="AA12" s="46">
        <v>3115.069</v>
      </c>
      <c r="AB12" s="12">
        <f t="shared" si="13"/>
        <v>171.99999999957072</v>
      </c>
      <c r="AC12" s="33">
        <v>209.147</v>
      </c>
      <c r="AD12" s="12">
        <f aca="true" t="shared" si="25" ref="AD12:AD30">(AC12-AC11)*AC$5</f>
        <v>5.999999999971806</v>
      </c>
      <c r="AE12" s="46">
        <v>1618.907</v>
      </c>
      <c r="AF12" s="12">
        <f t="shared" si="14"/>
        <v>146.99999999993452</v>
      </c>
      <c r="AG12" s="29">
        <v>357.84</v>
      </c>
      <c r="AH12" s="12">
        <f t="shared" si="21"/>
        <v>0</v>
      </c>
      <c r="AI12" s="29">
        <v>222.28</v>
      </c>
      <c r="AJ12" s="12">
        <f t="shared" si="22"/>
        <v>0</v>
      </c>
      <c r="AK12" s="29">
        <v>67.63</v>
      </c>
      <c r="AL12" s="12">
        <f t="shared" si="23"/>
        <v>0</v>
      </c>
      <c r="AM12" s="29">
        <v>0.08</v>
      </c>
      <c r="AN12" s="12">
        <f t="shared" si="24"/>
        <v>0</v>
      </c>
      <c r="AO12" s="57">
        <f t="shared" si="15"/>
        <v>540.9999999990305</v>
      </c>
      <c r="AP12" s="11"/>
      <c r="AQ12" s="12">
        <f t="shared" si="16"/>
        <v>0</v>
      </c>
      <c r="AR12" s="11"/>
      <c r="AS12" s="12">
        <f t="shared" si="17"/>
        <v>0</v>
      </c>
      <c r="AT12" s="11"/>
      <c r="AU12" s="12">
        <f t="shared" si="18"/>
        <v>0</v>
      </c>
      <c r="AV12" s="11"/>
      <c r="AW12" s="12">
        <f t="shared" si="19"/>
        <v>0</v>
      </c>
      <c r="AX12" s="12"/>
      <c r="AY12" s="10">
        <f t="shared" si="20"/>
        <v>1192.9999999992306</v>
      </c>
    </row>
    <row r="13" spans="1:51" ht="14.25" thickBot="1" thickTop="1">
      <c r="A13" s="5" t="s">
        <v>10</v>
      </c>
      <c r="B13" s="46">
        <v>702.667</v>
      </c>
      <c r="C13" s="12">
        <f t="shared" si="0"/>
        <v>57.00000000001637</v>
      </c>
      <c r="D13" s="46">
        <v>598.056</v>
      </c>
      <c r="E13" s="12">
        <f t="shared" si="1"/>
        <v>46.00000000004911</v>
      </c>
      <c r="F13" s="46">
        <v>429.573</v>
      </c>
      <c r="G13" s="12">
        <f t="shared" si="2"/>
        <v>98.99999999987585</v>
      </c>
      <c r="H13" s="29">
        <v>1076.29</v>
      </c>
      <c r="I13" s="12">
        <f t="shared" si="3"/>
        <v>89.99999999991815</v>
      </c>
      <c r="J13" s="29">
        <v>656.105</v>
      </c>
      <c r="K13" s="12">
        <f t="shared" si="4"/>
        <v>132.00000000028922</v>
      </c>
      <c r="L13" s="29">
        <v>244.04</v>
      </c>
      <c r="M13" s="12">
        <f t="shared" si="5"/>
        <v>0</v>
      </c>
      <c r="N13" s="29">
        <v>482.62</v>
      </c>
      <c r="O13" s="12">
        <f t="shared" si="6"/>
        <v>59.99999999994543</v>
      </c>
      <c r="P13" s="29">
        <v>158.37</v>
      </c>
      <c r="Q13" s="12">
        <f t="shared" si="7"/>
        <v>0</v>
      </c>
      <c r="R13" s="29">
        <v>39.29</v>
      </c>
      <c r="S13" s="12">
        <f t="shared" si="8"/>
        <v>0</v>
      </c>
      <c r="T13" s="57">
        <f t="shared" si="9"/>
        <v>484.00000000009413</v>
      </c>
      <c r="U13" s="46">
        <v>1353.458</v>
      </c>
      <c r="V13" s="12">
        <f t="shared" si="10"/>
        <v>216.00000000034925</v>
      </c>
      <c r="W13" s="30">
        <v>1202.73</v>
      </c>
      <c r="X13" s="12">
        <f t="shared" si="11"/>
        <v>0</v>
      </c>
      <c r="Y13" s="29">
        <v>163.068</v>
      </c>
      <c r="Z13" s="12">
        <f t="shared" si="12"/>
        <v>28.00000000002001</v>
      </c>
      <c r="AA13" s="46">
        <v>3115.113</v>
      </c>
      <c r="AB13" s="12">
        <f t="shared" si="13"/>
        <v>87.99999999973807</v>
      </c>
      <c r="AC13" s="33">
        <v>209.149</v>
      </c>
      <c r="AD13" s="12">
        <f t="shared" si="25"/>
        <v>4.000000000019099</v>
      </c>
      <c r="AE13" s="46">
        <v>1618.963</v>
      </c>
      <c r="AF13" s="12">
        <f t="shared" si="14"/>
        <v>168.00000000012005</v>
      </c>
      <c r="AG13" s="29">
        <v>357.84</v>
      </c>
      <c r="AH13" s="12">
        <f t="shared" si="21"/>
        <v>0</v>
      </c>
      <c r="AI13" s="29">
        <v>222.28</v>
      </c>
      <c r="AJ13" s="12">
        <f t="shared" si="22"/>
        <v>0</v>
      </c>
      <c r="AK13" s="29">
        <v>67.63</v>
      </c>
      <c r="AL13" s="12">
        <f t="shared" si="23"/>
        <v>0</v>
      </c>
      <c r="AM13" s="29">
        <v>0.08</v>
      </c>
      <c r="AN13" s="12">
        <f t="shared" si="24"/>
        <v>0</v>
      </c>
      <c r="AO13" s="57">
        <f t="shared" si="15"/>
        <v>504.0000000002465</v>
      </c>
      <c r="AP13" s="11"/>
      <c r="AQ13" s="12">
        <f t="shared" si="16"/>
        <v>0</v>
      </c>
      <c r="AR13" s="11"/>
      <c r="AS13" s="12">
        <f t="shared" si="17"/>
        <v>0</v>
      </c>
      <c r="AT13" s="11"/>
      <c r="AU13" s="12">
        <f t="shared" si="18"/>
        <v>0</v>
      </c>
      <c r="AV13" s="11"/>
      <c r="AW13" s="12">
        <f t="shared" si="19"/>
        <v>0</v>
      </c>
      <c r="AX13" s="12"/>
      <c r="AY13" s="10">
        <f t="shared" si="20"/>
        <v>988.0000000003406</v>
      </c>
    </row>
    <row r="14" spans="1:51" ht="14.25" thickBot="1" thickTop="1">
      <c r="A14" s="5" t="s">
        <v>11</v>
      </c>
      <c r="B14" s="46">
        <v>702.687</v>
      </c>
      <c r="C14" s="12">
        <f t="shared" si="0"/>
        <v>59.99999999994543</v>
      </c>
      <c r="D14" s="46">
        <v>598.096</v>
      </c>
      <c r="E14" s="12">
        <f t="shared" si="1"/>
        <v>79.99999999992724</v>
      </c>
      <c r="F14" s="46">
        <v>429.6</v>
      </c>
      <c r="G14" s="12">
        <f t="shared" si="2"/>
        <v>81.00000000013097</v>
      </c>
      <c r="H14" s="29">
        <v>1076.31</v>
      </c>
      <c r="I14" s="12">
        <f t="shared" si="3"/>
        <v>59.99999999994543</v>
      </c>
      <c r="J14" s="29">
        <v>656.132</v>
      </c>
      <c r="K14" s="12">
        <f t="shared" si="4"/>
        <v>161.9999999995798</v>
      </c>
      <c r="L14" s="29">
        <v>244.04</v>
      </c>
      <c r="M14" s="12">
        <f t="shared" si="5"/>
        <v>0</v>
      </c>
      <c r="N14" s="29">
        <v>482.63</v>
      </c>
      <c r="O14" s="12">
        <f t="shared" si="6"/>
        <v>59.99999999994543</v>
      </c>
      <c r="P14" s="29">
        <v>158.38</v>
      </c>
      <c r="Q14" s="12">
        <f t="shared" si="7"/>
        <v>59.99999999994543</v>
      </c>
      <c r="R14" s="29">
        <v>39.3</v>
      </c>
      <c r="S14" s="12">
        <f t="shared" si="8"/>
        <v>59.99999999998806</v>
      </c>
      <c r="T14" s="57">
        <f t="shared" si="9"/>
        <v>622.9999999994078</v>
      </c>
      <c r="U14" s="46">
        <v>1353.479</v>
      </c>
      <c r="V14" s="12">
        <f t="shared" si="10"/>
        <v>125.99999999974898</v>
      </c>
      <c r="W14" s="30">
        <v>1202.73</v>
      </c>
      <c r="X14" s="12">
        <f t="shared" si="11"/>
        <v>0</v>
      </c>
      <c r="Y14" s="29">
        <v>163.074</v>
      </c>
      <c r="Z14" s="12">
        <f t="shared" si="12"/>
        <v>24.00000000000091</v>
      </c>
      <c r="AA14" s="46">
        <v>3115.233</v>
      </c>
      <c r="AB14" s="12">
        <f t="shared" si="13"/>
        <v>240.00000000069122</v>
      </c>
      <c r="AC14" s="33">
        <v>209.153</v>
      </c>
      <c r="AD14" s="12">
        <f t="shared" si="25"/>
        <v>7.999999999981355</v>
      </c>
      <c r="AE14" s="46">
        <v>1619.002</v>
      </c>
      <c r="AF14" s="12">
        <f t="shared" si="14"/>
        <v>116.9999999999618</v>
      </c>
      <c r="AG14" s="29">
        <v>357.84</v>
      </c>
      <c r="AH14" s="12">
        <f t="shared" si="21"/>
        <v>0</v>
      </c>
      <c r="AI14" s="29">
        <v>222.28</v>
      </c>
      <c r="AJ14" s="12">
        <f t="shared" si="22"/>
        <v>0</v>
      </c>
      <c r="AK14" s="29">
        <v>67.63</v>
      </c>
      <c r="AL14" s="12">
        <f t="shared" si="23"/>
        <v>0</v>
      </c>
      <c r="AM14" s="29">
        <v>0.08</v>
      </c>
      <c r="AN14" s="12">
        <f t="shared" si="24"/>
        <v>0</v>
      </c>
      <c r="AO14" s="57">
        <f t="shared" si="15"/>
        <v>515.0000000003843</v>
      </c>
      <c r="AP14" s="11"/>
      <c r="AQ14" s="12">
        <f t="shared" si="16"/>
        <v>0</v>
      </c>
      <c r="AR14" s="11"/>
      <c r="AS14" s="12">
        <f t="shared" si="17"/>
        <v>0</v>
      </c>
      <c r="AT14" s="11"/>
      <c r="AU14" s="12">
        <f t="shared" si="18"/>
        <v>0</v>
      </c>
      <c r="AV14" s="11"/>
      <c r="AW14" s="12">
        <f t="shared" si="19"/>
        <v>0</v>
      </c>
      <c r="AX14" s="12"/>
      <c r="AY14" s="10">
        <f t="shared" si="20"/>
        <v>1137.9999999997922</v>
      </c>
    </row>
    <row r="15" spans="1:51" ht="14.25" thickBot="1" thickTop="1">
      <c r="A15" s="5" t="s">
        <v>12</v>
      </c>
      <c r="B15" s="46">
        <v>702.703</v>
      </c>
      <c r="C15" s="12">
        <f t="shared" si="0"/>
        <v>47.99999999988813</v>
      </c>
      <c r="D15" s="46">
        <v>598.121</v>
      </c>
      <c r="E15" s="12">
        <f t="shared" si="1"/>
        <v>49.999999999954525</v>
      </c>
      <c r="F15" s="46">
        <v>429.624</v>
      </c>
      <c r="G15" s="12">
        <f t="shared" si="2"/>
        <v>72.00000000000273</v>
      </c>
      <c r="H15" s="29">
        <v>1076.33</v>
      </c>
      <c r="I15" s="12">
        <f t="shared" si="3"/>
        <v>59.99999999994543</v>
      </c>
      <c r="J15" s="29">
        <v>656.153</v>
      </c>
      <c r="K15" s="12">
        <f t="shared" si="4"/>
        <v>126.0000000004311</v>
      </c>
      <c r="L15" s="29">
        <v>244.04</v>
      </c>
      <c r="M15" s="12">
        <f t="shared" si="5"/>
        <v>0</v>
      </c>
      <c r="N15" s="29">
        <v>482.64</v>
      </c>
      <c r="O15" s="12">
        <f t="shared" si="6"/>
        <v>59.99999999994543</v>
      </c>
      <c r="P15" s="29">
        <v>158.39</v>
      </c>
      <c r="Q15" s="12">
        <f t="shared" si="7"/>
        <v>59.99999999994543</v>
      </c>
      <c r="R15" s="29">
        <v>39.3</v>
      </c>
      <c r="S15" s="12">
        <f t="shared" si="8"/>
        <v>0</v>
      </c>
      <c r="T15" s="57">
        <f t="shared" si="9"/>
        <v>476.0000000001128</v>
      </c>
      <c r="U15" s="46">
        <v>1353.503</v>
      </c>
      <c r="V15" s="12">
        <f t="shared" si="10"/>
        <v>143.99999999932334</v>
      </c>
      <c r="W15" s="30">
        <v>1202.73</v>
      </c>
      <c r="X15" s="12">
        <f t="shared" si="11"/>
        <v>0</v>
      </c>
      <c r="Y15" s="29">
        <v>163.08</v>
      </c>
      <c r="Z15" s="12">
        <f t="shared" si="12"/>
        <v>24.00000000000091</v>
      </c>
      <c r="AA15" s="46">
        <v>3115.295</v>
      </c>
      <c r="AB15" s="12">
        <f t="shared" si="13"/>
        <v>123.99999999979627</v>
      </c>
      <c r="AC15" s="33">
        <v>209.157</v>
      </c>
      <c r="AD15" s="12">
        <f t="shared" si="25"/>
        <v>8.000000000038199</v>
      </c>
      <c r="AE15" s="46">
        <v>1619.039</v>
      </c>
      <c r="AF15" s="12">
        <f t="shared" si="14"/>
        <v>111.00000000010368</v>
      </c>
      <c r="AG15" s="29">
        <v>357.84</v>
      </c>
      <c r="AH15" s="12">
        <f t="shared" si="21"/>
        <v>0</v>
      </c>
      <c r="AI15" s="29">
        <v>222.28</v>
      </c>
      <c r="AJ15" s="12">
        <f t="shared" si="22"/>
        <v>0</v>
      </c>
      <c r="AK15" s="29">
        <v>67.63</v>
      </c>
      <c r="AL15" s="12">
        <f t="shared" si="23"/>
        <v>0</v>
      </c>
      <c r="AM15" s="29">
        <v>0.08</v>
      </c>
      <c r="AN15" s="12">
        <f t="shared" si="24"/>
        <v>0</v>
      </c>
      <c r="AO15" s="57">
        <f t="shared" si="15"/>
        <v>410.9999999992624</v>
      </c>
      <c r="AP15" s="11"/>
      <c r="AQ15" s="12">
        <f t="shared" si="16"/>
        <v>0</v>
      </c>
      <c r="AR15" s="11"/>
      <c r="AS15" s="12">
        <f t="shared" si="17"/>
        <v>0</v>
      </c>
      <c r="AT15" s="11"/>
      <c r="AU15" s="12">
        <f t="shared" si="18"/>
        <v>0</v>
      </c>
      <c r="AV15" s="11"/>
      <c r="AW15" s="12">
        <f t="shared" si="19"/>
        <v>0</v>
      </c>
      <c r="AX15" s="12"/>
      <c r="AY15" s="10">
        <f t="shared" si="20"/>
        <v>886.9999999993752</v>
      </c>
    </row>
    <row r="16" spans="1:51" ht="14.25" thickBot="1" thickTop="1">
      <c r="A16" s="5" t="s">
        <v>13</v>
      </c>
      <c r="B16" s="46">
        <v>702.733</v>
      </c>
      <c r="C16" s="12">
        <f t="shared" si="0"/>
        <v>89.99999999991815</v>
      </c>
      <c r="D16" s="46">
        <v>598.146</v>
      </c>
      <c r="E16" s="12">
        <f t="shared" si="1"/>
        <v>49.999999999954525</v>
      </c>
      <c r="F16" s="46">
        <v>429.668</v>
      </c>
      <c r="G16" s="12">
        <f t="shared" si="2"/>
        <v>131.99999999994816</v>
      </c>
      <c r="H16" s="29">
        <v>1076.38</v>
      </c>
      <c r="I16" s="12">
        <f t="shared" si="3"/>
        <v>150.0000000005457</v>
      </c>
      <c r="J16" s="29">
        <v>656.198</v>
      </c>
      <c r="K16" s="12">
        <f t="shared" si="4"/>
        <v>269.99999999975444</v>
      </c>
      <c r="L16" s="29">
        <v>244.04</v>
      </c>
      <c r="M16" s="12">
        <f t="shared" si="5"/>
        <v>0</v>
      </c>
      <c r="N16" s="29">
        <v>482.67</v>
      </c>
      <c r="O16" s="12">
        <f t="shared" si="6"/>
        <v>180.00000000017735</v>
      </c>
      <c r="P16" s="29">
        <v>158.39</v>
      </c>
      <c r="Q16" s="12">
        <f t="shared" si="7"/>
        <v>0</v>
      </c>
      <c r="R16" s="29">
        <v>39.3</v>
      </c>
      <c r="S16" s="12">
        <f t="shared" si="8"/>
        <v>0</v>
      </c>
      <c r="T16" s="57">
        <f t="shared" si="9"/>
        <v>872.0000000002983</v>
      </c>
      <c r="U16" s="46">
        <v>1353.551</v>
      </c>
      <c r="V16" s="12">
        <f t="shared" si="10"/>
        <v>288.0000000000109</v>
      </c>
      <c r="W16" s="30">
        <v>1202.73</v>
      </c>
      <c r="X16" s="12">
        <f t="shared" si="11"/>
        <v>0</v>
      </c>
      <c r="Y16" s="29">
        <v>163.098</v>
      </c>
      <c r="Z16" s="12">
        <f t="shared" si="12"/>
        <v>72.00000000000273</v>
      </c>
      <c r="AA16" s="46">
        <v>3115.413</v>
      </c>
      <c r="AB16" s="12">
        <f t="shared" si="13"/>
        <v>235.9999999998763</v>
      </c>
      <c r="AC16" s="33">
        <v>209.163</v>
      </c>
      <c r="AD16" s="12">
        <f t="shared" si="25"/>
        <v>12.000000000000455</v>
      </c>
      <c r="AE16" s="46">
        <v>1619.106</v>
      </c>
      <c r="AF16" s="12">
        <f t="shared" si="14"/>
        <v>201.00000000002183</v>
      </c>
      <c r="AG16" s="29">
        <v>357.84</v>
      </c>
      <c r="AH16" s="12">
        <f t="shared" si="21"/>
        <v>0</v>
      </c>
      <c r="AI16" s="29">
        <v>222.28</v>
      </c>
      <c r="AJ16" s="12">
        <f t="shared" si="22"/>
        <v>0</v>
      </c>
      <c r="AK16" s="29">
        <v>67.63</v>
      </c>
      <c r="AL16" s="12">
        <f t="shared" si="23"/>
        <v>0</v>
      </c>
      <c r="AM16" s="29">
        <v>0.08</v>
      </c>
      <c r="AN16" s="12">
        <f t="shared" si="24"/>
        <v>0</v>
      </c>
      <c r="AO16" s="57">
        <f t="shared" si="15"/>
        <v>808.9999999999122</v>
      </c>
      <c r="AP16" s="11"/>
      <c r="AQ16" s="12">
        <f t="shared" si="16"/>
        <v>0</v>
      </c>
      <c r="AR16" s="11"/>
      <c r="AS16" s="12">
        <f t="shared" si="17"/>
        <v>0</v>
      </c>
      <c r="AT16" s="11"/>
      <c r="AU16" s="12">
        <f t="shared" si="18"/>
        <v>0</v>
      </c>
      <c r="AV16" s="11"/>
      <c r="AW16" s="12">
        <f t="shared" si="19"/>
        <v>0</v>
      </c>
      <c r="AX16" s="9"/>
      <c r="AY16" s="10">
        <f t="shared" si="20"/>
        <v>1681.0000000002105</v>
      </c>
    </row>
    <row r="17" spans="1:51" ht="14.25" thickBot="1" thickTop="1">
      <c r="A17" s="5" t="s">
        <v>14</v>
      </c>
      <c r="B17" s="46">
        <v>702.761</v>
      </c>
      <c r="C17" s="12">
        <f t="shared" si="0"/>
        <v>84.00000000006003</v>
      </c>
      <c r="D17" s="46">
        <v>598.163</v>
      </c>
      <c r="E17" s="12">
        <f t="shared" si="1"/>
        <v>34.0000000001055</v>
      </c>
      <c r="F17" s="46">
        <v>429.697</v>
      </c>
      <c r="G17" s="12">
        <f t="shared" si="2"/>
        <v>86.99999999998909</v>
      </c>
      <c r="H17" s="29">
        <v>1076.48</v>
      </c>
      <c r="I17" s="12">
        <f t="shared" si="3"/>
        <v>299.99999999972715</v>
      </c>
      <c r="J17" s="29">
        <v>656.235</v>
      </c>
      <c r="K17" s="12">
        <f t="shared" si="4"/>
        <v>222.00000000020736</v>
      </c>
      <c r="L17" s="29">
        <v>244.04</v>
      </c>
      <c r="M17" s="12">
        <f t="shared" si="5"/>
        <v>0</v>
      </c>
      <c r="N17" s="29">
        <v>482.69</v>
      </c>
      <c r="O17" s="12">
        <f t="shared" si="6"/>
        <v>119.99999999989086</v>
      </c>
      <c r="P17" s="29">
        <v>158.4</v>
      </c>
      <c r="Q17" s="12">
        <f t="shared" si="7"/>
        <v>60.00000000011596</v>
      </c>
      <c r="R17" s="29">
        <v>39.31</v>
      </c>
      <c r="S17" s="12">
        <f t="shared" si="8"/>
        <v>60.000000000030695</v>
      </c>
      <c r="T17" s="57">
        <f t="shared" si="9"/>
        <v>967.0000000001266</v>
      </c>
      <c r="U17" s="46">
        <v>1353.584</v>
      </c>
      <c r="V17" s="12">
        <f t="shared" si="10"/>
        <v>198.0000000007749</v>
      </c>
      <c r="W17" s="30">
        <v>1202.73</v>
      </c>
      <c r="X17" s="12">
        <f t="shared" si="11"/>
        <v>0</v>
      </c>
      <c r="Y17" s="29">
        <v>163.11</v>
      </c>
      <c r="Z17" s="12">
        <f t="shared" si="12"/>
        <v>48.00000000000182</v>
      </c>
      <c r="AA17" s="46">
        <v>3115.494</v>
      </c>
      <c r="AB17" s="12">
        <f t="shared" si="13"/>
        <v>162.00000000026193</v>
      </c>
      <c r="AC17" s="33">
        <v>209.165</v>
      </c>
      <c r="AD17" s="12">
        <f t="shared" si="25"/>
        <v>3.999999999962256</v>
      </c>
      <c r="AE17" s="46">
        <v>1619.15</v>
      </c>
      <c r="AF17" s="12">
        <f t="shared" si="14"/>
        <v>132.00000000028922</v>
      </c>
      <c r="AG17" s="29">
        <v>357.84</v>
      </c>
      <c r="AH17" s="12">
        <f t="shared" si="21"/>
        <v>0</v>
      </c>
      <c r="AI17" s="29">
        <v>222.28</v>
      </c>
      <c r="AJ17" s="12">
        <f t="shared" si="22"/>
        <v>0</v>
      </c>
      <c r="AK17" s="29">
        <v>67.63</v>
      </c>
      <c r="AL17" s="12">
        <f t="shared" si="23"/>
        <v>0</v>
      </c>
      <c r="AM17" s="29">
        <v>0.08</v>
      </c>
      <c r="AN17" s="12">
        <f t="shared" si="24"/>
        <v>0</v>
      </c>
      <c r="AO17" s="57">
        <f t="shared" si="15"/>
        <v>544.0000000012901</v>
      </c>
      <c r="AP17" s="11"/>
      <c r="AQ17" s="12">
        <f t="shared" si="16"/>
        <v>0</v>
      </c>
      <c r="AR17" s="11"/>
      <c r="AS17" s="12">
        <f t="shared" si="17"/>
        <v>0</v>
      </c>
      <c r="AT17" s="11"/>
      <c r="AU17" s="12">
        <f t="shared" si="18"/>
        <v>0</v>
      </c>
      <c r="AV17" s="11"/>
      <c r="AW17" s="12">
        <f t="shared" si="19"/>
        <v>0</v>
      </c>
      <c r="AX17" s="12"/>
      <c r="AY17" s="10">
        <f t="shared" si="20"/>
        <v>1511.0000000014168</v>
      </c>
    </row>
    <row r="18" spans="1:51" ht="14.25" thickBot="1" thickTop="1">
      <c r="A18" s="5" t="s">
        <v>15</v>
      </c>
      <c r="B18" s="46">
        <v>702.791</v>
      </c>
      <c r="C18" s="12">
        <f t="shared" si="0"/>
        <v>90.0000000002592</v>
      </c>
      <c r="D18" s="46">
        <v>598.185</v>
      </c>
      <c r="E18" s="12">
        <f t="shared" si="1"/>
        <v>43.99999999986903</v>
      </c>
      <c r="F18" s="46">
        <v>429.728</v>
      </c>
      <c r="G18" s="12">
        <f t="shared" si="2"/>
        <v>93.00000000001774</v>
      </c>
      <c r="H18" s="29">
        <v>1076.59</v>
      </c>
      <c r="I18" s="12">
        <f t="shared" si="3"/>
        <v>329.99999999969987</v>
      </c>
      <c r="J18" s="29">
        <v>656.277</v>
      </c>
      <c r="K18" s="12">
        <v>0</v>
      </c>
      <c r="L18" s="29">
        <v>244.04</v>
      </c>
      <c r="M18" s="12">
        <f t="shared" si="5"/>
        <v>0</v>
      </c>
      <c r="N18" s="29">
        <v>482.72</v>
      </c>
      <c r="O18" s="12">
        <f t="shared" si="6"/>
        <v>180.00000000017735</v>
      </c>
      <c r="P18" s="29">
        <v>158.4</v>
      </c>
      <c r="Q18" s="12">
        <f t="shared" si="7"/>
        <v>0</v>
      </c>
      <c r="R18" s="29">
        <v>39.32</v>
      </c>
      <c r="S18" s="12">
        <f t="shared" si="8"/>
        <v>59.99999999998806</v>
      </c>
      <c r="T18" s="57">
        <f t="shared" si="9"/>
        <v>797.0000000000113</v>
      </c>
      <c r="U18" s="46">
        <v>1353.624</v>
      </c>
      <c r="V18" s="12">
        <f t="shared" si="10"/>
        <v>239.99999999978172</v>
      </c>
      <c r="W18" s="30">
        <v>1202.73</v>
      </c>
      <c r="X18" s="12">
        <f t="shared" si="11"/>
        <v>0</v>
      </c>
      <c r="Y18" s="29">
        <v>163.127</v>
      </c>
      <c r="Z18" s="12">
        <f t="shared" si="12"/>
        <v>67.99999999998363</v>
      </c>
      <c r="AA18" s="46">
        <v>3115.587</v>
      </c>
      <c r="AB18" s="12">
        <f t="shared" si="13"/>
        <v>185.9999999996944</v>
      </c>
      <c r="AC18" s="33">
        <v>209.166</v>
      </c>
      <c r="AD18" s="12">
        <f t="shared" si="25"/>
        <v>2.0000000000095497</v>
      </c>
      <c r="AE18" s="46">
        <v>1619.201</v>
      </c>
      <c r="AF18" s="12">
        <f t="shared" si="14"/>
        <v>152.99999999979264</v>
      </c>
      <c r="AG18" s="29">
        <v>357.84</v>
      </c>
      <c r="AH18" s="12">
        <f t="shared" si="21"/>
        <v>0</v>
      </c>
      <c r="AI18" s="29">
        <v>222.28</v>
      </c>
      <c r="AJ18" s="12">
        <f t="shared" si="22"/>
        <v>0</v>
      </c>
      <c r="AK18" s="29">
        <v>67.63</v>
      </c>
      <c r="AL18" s="12">
        <f t="shared" si="23"/>
        <v>0</v>
      </c>
      <c r="AM18" s="29">
        <v>0.08</v>
      </c>
      <c r="AN18" s="12">
        <f t="shared" si="24"/>
        <v>0</v>
      </c>
      <c r="AO18" s="57">
        <f t="shared" si="15"/>
        <v>648.999999999262</v>
      </c>
      <c r="AP18" s="11"/>
      <c r="AQ18" s="12">
        <f t="shared" si="16"/>
        <v>0</v>
      </c>
      <c r="AR18" s="11"/>
      <c r="AS18" s="12">
        <f t="shared" si="17"/>
        <v>0</v>
      </c>
      <c r="AT18" s="11"/>
      <c r="AU18" s="12">
        <f t="shared" si="18"/>
        <v>0</v>
      </c>
      <c r="AV18" s="11"/>
      <c r="AW18" s="12">
        <f t="shared" si="19"/>
        <v>0</v>
      </c>
      <c r="AX18" s="12"/>
      <c r="AY18" s="10">
        <f t="shared" si="20"/>
        <v>1445.9999999992733</v>
      </c>
    </row>
    <row r="19" spans="1:51" ht="14.25" thickBot="1" thickTop="1">
      <c r="A19" s="5" t="s">
        <v>16</v>
      </c>
      <c r="B19" s="46">
        <v>702.821</v>
      </c>
      <c r="C19" s="12">
        <f t="shared" si="0"/>
        <v>89.99999999991815</v>
      </c>
      <c r="D19" s="46">
        <v>598.201</v>
      </c>
      <c r="E19" s="12">
        <f t="shared" si="1"/>
        <v>32.000000000152795</v>
      </c>
      <c r="F19" s="46">
        <v>429.759</v>
      </c>
      <c r="G19" s="12">
        <f t="shared" si="2"/>
        <v>93.00000000001774</v>
      </c>
      <c r="H19" s="29">
        <v>1076.71</v>
      </c>
      <c r="I19" s="12">
        <f t="shared" si="3"/>
        <v>360.0000000003547</v>
      </c>
      <c r="J19" s="29">
        <v>656.316</v>
      </c>
      <c r="K19" s="12">
        <f t="shared" si="4"/>
        <v>233.9999999999236</v>
      </c>
      <c r="L19" s="29">
        <v>244.04</v>
      </c>
      <c r="M19" s="12">
        <f t="shared" si="5"/>
        <v>0</v>
      </c>
      <c r="N19" s="29">
        <v>482.75</v>
      </c>
      <c r="O19" s="12">
        <f t="shared" si="6"/>
        <v>179.9999999998363</v>
      </c>
      <c r="P19" s="29">
        <v>158.41</v>
      </c>
      <c r="Q19" s="12">
        <f t="shared" si="7"/>
        <v>59.99999999994543</v>
      </c>
      <c r="R19" s="29">
        <v>39.33</v>
      </c>
      <c r="S19" s="12">
        <f t="shared" si="8"/>
        <v>59.99999999998806</v>
      </c>
      <c r="T19" s="57">
        <f t="shared" si="9"/>
        <v>1109.0000000001369</v>
      </c>
      <c r="U19" s="46">
        <v>1353.662</v>
      </c>
      <c r="V19" s="12">
        <f t="shared" si="10"/>
        <v>228.00000000006548</v>
      </c>
      <c r="W19" s="30">
        <v>1202.73</v>
      </c>
      <c r="X19" s="12">
        <f t="shared" si="11"/>
        <v>0</v>
      </c>
      <c r="Y19" s="29">
        <v>163.141</v>
      </c>
      <c r="Z19" s="12">
        <f t="shared" si="12"/>
        <v>55.99999999992633</v>
      </c>
      <c r="AA19" s="46">
        <v>3115.68</v>
      </c>
      <c r="AB19" s="12">
        <f t="shared" si="13"/>
        <v>185.9999999996944</v>
      </c>
      <c r="AC19" s="83">
        <v>209.171</v>
      </c>
      <c r="AD19" s="12">
        <f t="shared" si="25"/>
        <v>9.999999999990905</v>
      </c>
      <c r="AE19" s="46">
        <v>1619.247</v>
      </c>
      <c r="AF19" s="12">
        <f t="shared" si="14"/>
        <v>138.00000000014734</v>
      </c>
      <c r="AG19" s="29">
        <v>357.84</v>
      </c>
      <c r="AH19" s="12">
        <f t="shared" si="21"/>
        <v>0</v>
      </c>
      <c r="AI19" s="29">
        <v>222.28</v>
      </c>
      <c r="AJ19" s="12">
        <f t="shared" si="22"/>
        <v>0</v>
      </c>
      <c r="AK19" s="29">
        <v>67.63</v>
      </c>
      <c r="AL19" s="12">
        <f t="shared" si="23"/>
        <v>0</v>
      </c>
      <c r="AM19" s="29">
        <v>0.08</v>
      </c>
      <c r="AN19" s="12">
        <f t="shared" si="24"/>
        <v>0</v>
      </c>
      <c r="AO19" s="57">
        <f t="shared" si="15"/>
        <v>617.9999999998245</v>
      </c>
      <c r="AP19" s="11"/>
      <c r="AQ19" s="12">
        <f t="shared" si="16"/>
        <v>0</v>
      </c>
      <c r="AR19" s="11"/>
      <c r="AS19" s="12">
        <f t="shared" si="17"/>
        <v>0</v>
      </c>
      <c r="AT19" s="11"/>
      <c r="AU19" s="12">
        <f t="shared" si="18"/>
        <v>0</v>
      </c>
      <c r="AV19" s="11"/>
      <c r="AW19" s="12">
        <f t="shared" si="19"/>
        <v>0</v>
      </c>
      <c r="AX19" s="12"/>
      <c r="AY19" s="10">
        <f t="shared" si="20"/>
        <v>1726.9999999999613</v>
      </c>
    </row>
    <row r="20" spans="1:51" ht="14.25" thickBot="1" thickTop="1">
      <c r="A20" s="5" t="s">
        <v>17</v>
      </c>
      <c r="B20" s="46">
        <v>702.853</v>
      </c>
      <c r="C20" s="12">
        <f t="shared" si="0"/>
        <v>95.99999999977626</v>
      </c>
      <c r="D20" s="46">
        <v>598.218</v>
      </c>
      <c r="E20" s="12">
        <f t="shared" si="1"/>
        <v>33.99999999987813</v>
      </c>
      <c r="F20" s="46">
        <v>429.793</v>
      </c>
      <c r="G20" s="12">
        <f t="shared" si="2"/>
        <v>101.99999999997544</v>
      </c>
      <c r="H20" s="29">
        <v>1076.83</v>
      </c>
      <c r="I20" s="12">
        <f t="shared" si="3"/>
        <v>359.9999999996726</v>
      </c>
      <c r="J20" s="29">
        <v>656.358</v>
      </c>
      <c r="K20" s="12">
        <f t="shared" si="4"/>
        <v>251.99999999949796</v>
      </c>
      <c r="L20" s="29">
        <v>244.04</v>
      </c>
      <c r="M20" s="12">
        <f t="shared" si="5"/>
        <v>0</v>
      </c>
      <c r="N20" s="29">
        <v>482.78</v>
      </c>
      <c r="O20" s="12">
        <f t="shared" si="6"/>
        <v>179.9999999998363</v>
      </c>
      <c r="P20" s="29">
        <v>158.41</v>
      </c>
      <c r="Q20" s="12">
        <f t="shared" si="7"/>
        <v>0</v>
      </c>
      <c r="R20" s="29">
        <v>39.33</v>
      </c>
      <c r="S20" s="12">
        <f t="shared" si="8"/>
        <v>0</v>
      </c>
      <c r="T20" s="57">
        <f t="shared" si="9"/>
        <v>1023.9999999986367</v>
      </c>
      <c r="U20" s="46">
        <v>1353.704</v>
      </c>
      <c r="V20" s="12">
        <f t="shared" si="10"/>
        <v>251.99999999949796</v>
      </c>
      <c r="W20" s="30">
        <v>1202.73</v>
      </c>
      <c r="X20" s="12">
        <f t="shared" si="11"/>
        <v>0</v>
      </c>
      <c r="Y20" s="29">
        <v>163.158</v>
      </c>
      <c r="Z20" s="12">
        <f t="shared" si="12"/>
        <v>67.99999999998363</v>
      </c>
      <c r="AA20" s="46">
        <v>3115.777</v>
      </c>
      <c r="AB20" s="12">
        <f t="shared" si="13"/>
        <v>194.00000000041473</v>
      </c>
      <c r="AC20" s="30">
        <v>209.175</v>
      </c>
      <c r="AD20" s="12">
        <f t="shared" si="25"/>
        <v>8.000000000038199</v>
      </c>
      <c r="AE20" s="46">
        <v>1619.298</v>
      </c>
      <c r="AF20" s="12">
        <f t="shared" si="14"/>
        <v>152.99999999979264</v>
      </c>
      <c r="AG20" s="29">
        <v>357.84</v>
      </c>
      <c r="AH20" s="12">
        <f t="shared" si="21"/>
        <v>0</v>
      </c>
      <c r="AI20" s="29">
        <v>222.28</v>
      </c>
      <c r="AJ20" s="12">
        <f t="shared" si="22"/>
        <v>0</v>
      </c>
      <c r="AK20" s="29">
        <v>67.63</v>
      </c>
      <c r="AL20" s="12">
        <f t="shared" si="23"/>
        <v>0</v>
      </c>
      <c r="AM20" s="29">
        <v>0.08</v>
      </c>
      <c r="AN20" s="12">
        <f t="shared" si="24"/>
        <v>0</v>
      </c>
      <c r="AO20" s="57">
        <f t="shared" si="15"/>
        <v>674.9999999997272</v>
      </c>
      <c r="AP20" s="11"/>
      <c r="AQ20" s="12">
        <f t="shared" si="16"/>
        <v>0</v>
      </c>
      <c r="AR20" s="11"/>
      <c r="AS20" s="12">
        <f t="shared" si="17"/>
        <v>0</v>
      </c>
      <c r="AT20" s="11"/>
      <c r="AU20" s="12">
        <f t="shared" si="18"/>
        <v>0</v>
      </c>
      <c r="AV20" s="11"/>
      <c r="AW20" s="12">
        <f t="shared" si="19"/>
        <v>0</v>
      </c>
      <c r="AX20" s="12"/>
      <c r="AY20" s="10">
        <f t="shared" si="20"/>
        <v>1698.9999999983638</v>
      </c>
    </row>
    <row r="21" spans="1:51" ht="14.25" thickBot="1" thickTop="1">
      <c r="A21" s="5" t="s">
        <v>18</v>
      </c>
      <c r="B21" s="46">
        <v>702.881</v>
      </c>
      <c r="C21" s="12">
        <f t="shared" si="0"/>
        <v>84.00000000006003</v>
      </c>
      <c r="D21" s="46">
        <v>598.233</v>
      </c>
      <c r="E21" s="12">
        <f t="shared" si="1"/>
        <v>29.999999999972715</v>
      </c>
      <c r="F21" s="46">
        <v>429.825</v>
      </c>
      <c r="G21" s="12">
        <f t="shared" si="2"/>
        <v>95.9999999999468</v>
      </c>
      <c r="H21" s="29">
        <v>1076.92</v>
      </c>
      <c r="I21" s="12">
        <f t="shared" si="3"/>
        <v>270.00000000043656</v>
      </c>
      <c r="J21" s="29">
        <v>656.396</v>
      </c>
      <c r="K21" s="12">
        <f t="shared" si="4"/>
        <v>228.00000000006548</v>
      </c>
      <c r="L21" s="29">
        <v>244.04</v>
      </c>
      <c r="M21" s="12">
        <f t="shared" si="5"/>
        <v>0</v>
      </c>
      <c r="N21" s="29">
        <v>482.8</v>
      </c>
      <c r="O21" s="12">
        <f t="shared" si="6"/>
        <v>120.00000000023192</v>
      </c>
      <c r="P21" s="29">
        <v>158.42</v>
      </c>
      <c r="Q21" s="12">
        <f t="shared" si="7"/>
        <v>59.99999999994543</v>
      </c>
      <c r="R21" s="29">
        <v>39.34</v>
      </c>
      <c r="S21" s="12">
        <f t="shared" si="8"/>
        <v>60.000000000030695</v>
      </c>
      <c r="T21" s="57">
        <f t="shared" si="9"/>
        <v>948.0000000006896</v>
      </c>
      <c r="U21" s="46">
        <v>1353.745</v>
      </c>
      <c r="V21" s="12">
        <f t="shared" si="10"/>
        <v>245.99999999963984</v>
      </c>
      <c r="W21" s="30">
        <v>1202.73</v>
      </c>
      <c r="X21" s="12">
        <f t="shared" si="11"/>
        <v>0</v>
      </c>
      <c r="Y21" s="29">
        <v>163.173</v>
      </c>
      <c r="Z21" s="12">
        <f t="shared" si="12"/>
        <v>60.00000000005912</v>
      </c>
      <c r="AA21" s="46">
        <v>3115.875</v>
      </c>
      <c r="AB21" s="12">
        <f t="shared" si="13"/>
        <v>195.9999999999127</v>
      </c>
      <c r="AC21" s="33">
        <v>209.177</v>
      </c>
      <c r="AD21" s="12">
        <f t="shared" si="25"/>
        <v>3.999999999962256</v>
      </c>
      <c r="AE21" s="46">
        <v>1619.349</v>
      </c>
      <c r="AF21" s="12">
        <f t="shared" si="14"/>
        <v>152.99999999979264</v>
      </c>
      <c r="AG21" s="29">
        <v>357.84</v>
      </c>
      <c r="AH21" s="12">
        <f t="shared" si="21"/>
        <v>0</v>
      </c>
      <c r="AI21" s="29">
        <v>222.28</v>
      </c>
      <c r="AJ21" s="12">
        <f t="shared" si="22"/>
        <v>0</v>
      </c>
      <c r="AK21" s="29">
        <v>67.63</v>
      </c>
      <c r="AL21" s="12">
        <f t="shared" si="23"/>
        <v>0</v>
      </c>
      <c r="AM21" s="29">
        <v>0.08</v>
      </c>
      <c r="AN21" s="12">
        <f t="shared" si="24"/>
        <v>0</v>
      </c>
      <c r="AO21" s="57">
        <f t="shared" si="15"/>
        <v>658.9999999993665</v>
      </c>
      <c r="AP21" s="11"/>
      <c r="AQ21" s="12">
        <f t="shared" si="16"/>
        <v>0</v>
      </c>
      <c r="AR21" s="11"/>
      <c r="AS21" s="12">
        <f t="shared" si="17"/>
        <v>0</v>
      </c>
      <c r="AT21" s="11"/>
      <c r="AU21" s="12">
        <f t="shared" si="18"/>
        <v>0</v>
      </c>
      <c r="AV21" s="11"/>
      <c r="AW21" s="12">
        <f t="shared" si="19"/>
        <v>0</v>
      </c>
      <c r="AX21" s="12"/>
      <c r="AY21" s="10">
        <f t="shared" si="20"/>
        <v>1607.0000000000562</v>
      </c>
    </row>
    <row r="22" spans="1:51" ht="14.25" thickBot="1" thickTop="1">
      <c r="A22" s="5" t="s">
        <v>19</v>
      </c>
      <c r="B22" s="46">
        <v>702.912</v>
      </c>
      <c r="C22" s="12">
        <f t="shared" si="0"/>
        <v>93.00000000018827</v>
      </c>
      <c r="D22" s="46">
        <v>598.248</v>
      </c>
      <c r="E22" s="12">
        <f t="shared" si="1"/>
        <v>30.00000000020009</v>
      </c>
      <c r="F22" s="46">
        <v>429.857</v>
      </c>
      <c r="G22" s="12">
        <f t="shared" si="2"/>
        <v>96.00000000011732</v>
      </c>
      <c r="H22" s="29">
        <v>1077.04</v>
      </c>
      <c r="I22" s="12">
        <f t="shared" si="3"/>
        <v>359.9999999996726</v>
      </c>
      <c r="J22" s="29">
        <v>656.436</v>
      </c>
      <c r="K22" s="12">
        <f t="shared" si="4"/>
        <v>240.00000000046384</v>
      </c>
      <c r="L22" s="29">
        <v>244.04</v>
      </c>
      <c r="M22" s="12">
        <f t="shared" si="5"/>
        <v>0</v>
      </c>
      <c r="N22" s="29">
        <v>482.83</v>
      </c>
      <c r="O22" s="12">
        <f t="shared" si="6"/>
        <v>179.9999999998363</v>
      </c>
      <c r="P22" s="29">
        <v>158.42</v>
      </c>
      <c r="Q22" s="12">
        <f t="shared" si="7"/>
        <v>0</v>
      </c>
      <c r="R22" s="29">
        <v>39.34</v>
      </c>
      <c r="S22" s="12">
        <f t="shared" si="8"/>
        <v>0</v>
      </c>
      <c r="T22" s="57">
        <f t="shared" si="9"/>
        <v>999.0000000004784</v>
      </c>
      <c r="U22" s="46">
        <v>1353.786</v>
      </c>
      <c r="V22" s="12">
        <f t="shared" si="10"/>
        <v>246.00000000100408</v>
      </c>
      <c r="W22" s="30">
        <v>1202.73</v>
      </c>
      <c r="X22" s="12">
        <f t="shared" si="11"/>
        <v>0</v>
      </c>
      <c r="Y22" s="29">
        <v>163.188</v>
      </c>
      <c r="Z22" s="12">
        <f t="shared" si="12"/>
        <v>59.99999999994543</v>
      </c>
      <c r="AA22" s="46">
        <v>3115.976</v>
      </c>
      <c r="AB22" s="12">
        <f t="shared" si="13"/>
        <v>202.00000000022555</v>
      </c>
      <c r="AC22" s="33">
        <v>209.179</v>
      </c>
      <c r="AD22" s="12">
        <f t="shared" si="25"/>
        <v>4.000000000019099</v>
      </c>
      <c r="AE22" s="46">
        <v>1619.399</v>
      </c>
      <c r="AF22" s="12">
        <f t="shared" si="14"/>
        <v>149.99999999986358</v>
      </c>
      <c r="AG22" s="29">
        <v>357.84</v>
      </c>
      <c r="AH22" s="12">
        <f t="shared" si="21"/>
        <v>0</v>
      </c>
      <c r="AI22" s="29">
        <v>222.28</v>
      </c>
      <c r="AJ22" s="12">
        <f t="shared" si="22"/>
        <v>0</v>
      </c>
      <c r="AK22" s="29">
        <v>67.63</v>
      </c>
      <c r="AL22" s="12">
        <f t="shared" si="23"/>
        <v>0</v>
      </c>
      <c r="AM22" s="29">
        <v>0.08</v>
      </c>
      <c r="AN22" s="12">
        <f t="shared" si="24"/>
        <v>0</v>
      </c>
      <c r="AO22" s="57">
        <f t="shared" si="15"/>
        <v>662.0000000010577</v>
      </c>
      <c r="AP22" s="11"/>
      <c r="AQ22" s="12">
        <f t="shared" si="16"/>
        <v>0</v>
      </c>
      <c r="AR22" s="11"/>
      <c r="AS22" s="12">
        <f t="shared" si="17"/>
        <v>0</v>
      </c>
      <c r="AT22" s="11"/>
      <c r="AU22" s="12">
        <f t="shared" si="18"/>
        <v>0</v>
      </c>
      <c r="AV22" s="11"/>
      <c r="AW22" s="12">
        <f t="shared" si="19"/>
        <v>0</v>
      </c>
      <c r="AX22" s="12"/>
      <c r="AY22" s="10">
        <f t="shared" si="20"/>
        <v>1661.0000000015361</v>
      </c>
    </row>
    <row r="23" spans="1:51" ht="14.25" thickBot="1" thickTop="1">
      <c r="A23" s="5" t="s">
        <v>20</v>
      </c>
      <c r="B23" s="46">
        <v>702.939</v>
      </c>
      <c r="C23" s="12">
        <f t="shared" si="0"/>
        <v>80.9999999997899</v>
      </c>
      <c r="D23" s="46">
        <v>598.264</v>
      </c>
      <c r="E23" s="12">
        <f t="shared" si="1"/>
        <v>31.99999999992542</v>
      </c>
      <c r="F23" s="46">
        <v>429.889</v>
      </c>
      <c r="G23" s="12">
        <f t="shared" si="2"/>
        <v>95.9999999999468</v>
      </c>
      <c r="H23" s="29">
        <v>1077.15</v>
      </c>
      <c r="I23" s="12">
        <f t="shared" si="3"/>
        <v>330.000000000382</v>
      </c>
      <c r="J23" s="29">
        <v>656.475</v>
      </c>
      <c r="K23" s="12">
        <f t="shared" si="4"/>
        <v>233.9999999999236</v>
      </c>
      <c r="L23" s="29">
        <v>244.04</v>
      </c>
      <c r="M23" s="12">
        <f t="shared" si="5"/>
        <v>0</v>
      </c>
      <c r="N23" s="29">
        <v>482.86</v>
      </c>
      <c r="O23" s="12">
        <f t="shared" si="6"/>
        <v>180.00000000017735</v>
      </c>
      <c r="P23" s="29">
        <v>158.43</v>
      </c>
      <c r="Q23" s="12">
        <f t="shared" si="7"/>
        <v>60.00000000011596</v>
      </c>
      <c r="R23" s="29">
        <v>39.35</v>
      </c>
      <c r="S23" s="12">
        <f t="shared" si="8"/>
        <v>59.99999999998806</v>
      </c>
      <c r="T23" s="57">
        <f t="shared" si="9"/>
        <v>1073.0000000002492</v>
      </c>
      <c r="U23" s="46">
        <v>1353.826</v>
      </c>
      <c r="V23" s="12">
        <f t="shared" si="10"/>
        <v>239.99999999978172</v>
      </c>
      <c r="W23" s="30">
        <v>1202.73</v>
      </c>
      <c r="X23" s="12">
        <f t="shared" si="11"/>
        <v>0</v>
      </c>
      <c r="Y23" s="29">
        <v>163.203</v>
      </c>
      <c r="Z23" s="12">
        <f t="shared" si="12"/>
        <v>60.00000000005912</v>
      </c>
      <c r="AA23" s="46">
        <v>3116.067</v>
      </c>
      <c r="AB23" s="12">
        <f t="shared" si="13"/>
        <v>181.999999999789</v>
      </c>
      <c r="AC23" s="33">
        <v>209.181</v>
      </c>
      <c r="AD23" s="12">
        <f t="shared" si="25"/>
        <v>4.000000000019099</v>
      </c>
      <c r="AE23" s="46">
        <v>1619.448</v>
      </c>
      <c r="AF23" s="12">
        <f t="shared" si="14"/>
        <v>147.00000000061664</v>
      </c>
      <c r="AG23" s="29">
        <v>357.84</v>
      </c>
      <c r="AH23" s="12">
        <f t="shared" si="21"/>
        <v>0</v>
      </c>
      <c r="AI23" s="29">
        <v>222.28</v>
      </c>
      <c r="AJ23" s="12">
        <f t="shared" si="22"/>
        <v>0</v>
      </c>
      <c r="AK23" s="29">
        <v>67.63</v>
      </c>
      <c r="AL23" s="12">
        <f t="shared" si="23"/>
        <v>0</v>
      </c>
      <c r="AM23" s="29">
        <v>0.08</v>
      </c>
      <c r="AN23" s="12">
        <f t="shared" si="24"/>
        <v>0</v>
      </c>
      <c r="AO23" s="57">
        <f t="shared" si="15"/>
        <v>633.0000000002656</v>
      </c>
      <c r="AP23" s="11"/>
      <c r="AQ23" s="12">
        <f t="shared" si="16"/>
        <v>0</v>
      </c>
      <c r="AR23" s="11"/>
      <c r="AS23" s="12">
        <f t="shared" si="17"/>
        <v>0</v>
      </c>
      <c r="AT23" s="11"/>
      <c r="AU23" s="12">
        <f t="shared" si="18"/>
        <v>0</v>
      </c>
      <c r="AV23" s="11"/>
      <c r="AW23" s="12">
        <f t="shared" si="19"/>
        <v>0</v>
      </c>
      <c r="AX23" s="12"/>
      <c r="AY23" s="10">
        <f t="shared" si="20"/>
        <v>1706.0000000005148</v>
      </c>
    </row>
    <row r="24" spans="1:51" ht="14.25" thickBot="1" thickTop="1">
      <c r="A24" s="5" t="s">
        <v>21</v>
      </c>
      <c r="B24" s="46">
        <v>702.964</v>
      </c>
      <c r="C24" s="12">
        <f t="shared" si="0"/>
        <v>75.00000000027285</v>
      </c>
      <c r="D24" s="46">
        <v>598.282</v>
      </c>
      <c r="E24" s="12">
        <f t="shared" si="1"/>
        <v>36.00000000005821</v>
      </c>
      <c r="F24" s="46">
        <v>429.921</v>
      </c>
      <c r="G24" s="12">
        <f t="shared" si="2"/>
        <v>95.9999999999468</v>
      </c>
      <c r="H24" s="29">
        <v>1077.26</v>
      </c>
      <c r="I24" s="12">
        <f t="shared" si="3"/>
        <v>329.99999999969987</v>
      </c>
      <c r="J24" s="29">
        <v>656.511</v>
      </c>
      <c r="K24" s="12">
        <f t="shared" si="4"/>
        <v>215.99999999966712</v>
      </c>
      <c r="L24" s="29">
        <v>244.04</v>
      </c>
      <c r="M24" s="12">
        <f t="shared" si="5"/>
        <v>0</v>
      </c>
      <c r="N24" s="29">
        <v>482.88</v>
      </c>
      <c r="O24" s="12">
        <f t="shared" si="6"/>
        <v>119.99999999989086</v>
      </c>
      <c r="P24" s="29">
        <v>158.43</v>
      </c>
      <c r="Q24" s="12">
        <f t="shared" si="7"/>
        <v>0</v>
      </c>
      <c r="R24" s="29">
        <v>39.35</v>
      </c>
      <c r="S24" s="12">
        <f t="shared" si="8"/>
        <v>0</v>
      </c>
      <c r="T24" s="57">
        <f t="shared" si="9"/>
        <v>872.9999999995357</v>
      </c>
      <c r="U24" s="46">
        <v>1353.868</v>
      </c>
      <c r="V24" s="12">
        <f t="shared" si="10"/>
        <v>251.99999999949796</v>
      </c>
      <c r="W24" s="30">
        <v>1202.73</v>
      </c>
      <c r="X24" s="12">
        <f t="shared" si="11"/>
        <v>0</v>
      </c>
      <c r="Y24" s="29">
        <v>163.219</v>
      </c>
      <c r="Z24" s="12">
        <f t="shared" si="12"/>
        <v>63.99999999996453</v>
      </c>
      <c r="AA24" s="46">
        <v>3116.162</v>
      </c>
      <c r="AB24" s="12">
        <f t="shared" si="13"/>
        <v>189.99999999959982</v>
      </c>
      <c r="AC24" s="33">
        <v>209.182</v>
      </c>
      <c r="AD24" s="12">
        <f t="shared" si="25"/>
        <v>1.9999999999527063</v>
      </c>
      <c r="AE24" s="46">
        <v>1619.497</v>
      </c>
      <c r="AF24" s="12">
        <f t="shared" si="14"/>
        <v>146.99999999993452</v>
      </c>
      <c r="AG24" s="29">
        <v>357.84</v>
      </c>
      <c r="AH24" s="12">
        <f t="shared" si="21"/>
        <v>0</v>
      </c>
      <c r="AI24" s="29">
        <v>222.28</v>
      </c>
      <c r="AJ24" s="12">
        <f t="shared" si="22"/>
        <v>0</v>
      </c>
      <c r="AK24" s="29">
        <v>67.63</v>
      </c>
      <c r="AL24" s="12">
        <f t="shared" si="23"/>
        <v>0</v>
      </c>
      <c r="AM24" s="29">
        <v>0.08</v>
      </c>
      <c r="AN24" s="12">
        <f t="shared" si="24"/>
        <v>0</v>
      </c>
      <c r="AO24" s="57">
        <f t="shared" si="15"/>
        <v>654.9999999989495</v>
      </c>
      <c r="AP24" s="11"/>
      <c r="AQ24" s="12">
        <f t="shared" si="16"/>
        <v>0</v>
      </c>
      <c r="AR24" s="11"/>
      <c r="AS24" s="12">
        <f t="shared" si="17"/>
        <v>0</v>
      </c>
      <c r="AT24" s="11"/>
      <c r="AU24" s="12">
        <f t="shared" si="18"/>
        <v>0</v>
      </c>
      <c r="AV24" s="11"/>
      <c r="AW24" s="12">
        <f t="shared" si="19"/>
        <v>0</v>
      </c>
      <c r="AX24" s="12"/>
      <c r="AY24" s="10">
        <f t="shared" si="20"/>
        <v>1527.9999999984852</v>
      </c>
    </row>
    <row r="25" spans="1:51" ht="14.25" thickBot="1" thickTop="1">
      <c r="A25" s="5" t="s">
        <v>22</v>
      </c>
      <c r="B25" s="46">
        <v>702.985</v>
      </c>
      <c r="C25" s="12">
        <f t="shared" si="0"/>
        <v>62.99999999987449</v>
      </c>
      <c r="D25" s="46">
        <v>598.3</v>
      </c>
      <c r="E25" s="12">
        <f t="shared" si="1"/>
        <v>35.999999999830834</v>
      </c>
      <c r="F25" s="46">
        <v>429.952</v>
      </c>
      <c r="G25" s="12">
        <f t="shared" si="2"/>
        <v>93.00000000001774</v>
      </c>
      <c r="H25" s="29">
        <v>1077.34</v>
      </c>
      <c r="I25" s="12">
        <f t="shared" si="3"/>
        <v>239.99999999978172</v>
      </c>
      <c r="J25" s="29">
        <v>656.548</v>
      </c>
      <c r="K25" s="12">
        <f t="shared" si="4"/>
        <v>222.00000000020736</v>
      </c>
      <c r="L25" s="29">
        <v>244.04</v>
      </c>
      <c r="M25" s="12">
        <f t="shared" si="5"/>
        <v>0</v>
      </c>
      <c r="N25" s="29">
        <v>482.91</v>
      </c>
      <c r="O25" s="12">
        <f t="shared" si="6"/>
        <v>180.00000000017735</v>
      </c>
      <c r="P25" s="29">
        <v>158.44</v>
      </c>
      <c r="Q25" s="12">
        <f t="shared" si="7"/>
        <v>59.99999999994543</v>
      </c>
      <c r="R25" s="29">
        <v>39.36</v>
      </c>
      <c r="S25" s="12">
        <f t="shared" si="8"/>
        <v>59.99999999998806</v>
      </c>
      <c r="T25" s="57">
        <f t="shared" si="9"/>
        <v>953.999999999823</v>
      </c>
      <c r="U25" s="46">
        <v>1353.906</v>
      </c>
      <c r="V25" s="12">
        <f t="shared" si="10"/>
        <v>228.00000000006548</v>
      </c>
      <c r="W25" s="30">
        <v>1202.73</v>
      </c>
      <c r="X25" s="12">
        <f t="shared" si="11"/>
        <v>0</v>
      </c>
      <c r="Y25" s="29">
        <v>163.232</v>
      </c>
      <c r="Z25" s="12">
        <f t="shared" si="12"/>
        <v>52.00000000002092</v>
      </c>
      <c r="AA25" s="46">
        <v>3116.249</v>
      </c>
      <c r="AB25" s="12">
        <f t="shared" si="13"/>
        <v>173.99999999997817</v>
      </c>
      <c r="AC25" s="33">
        <v>209.184</v>
      </c>
      <c r="AD25" s="12">
        <f t="shared" si="25"/>
        <v>4.000000000019099</v>
      </c>
      <c r="AE25" s="46">
        <v>1619.541</v>
      </c>
      <c r="AF25" s="12">
        <f t="shared" si="14"/>
        <v>131.9999999996071</v>
      </c>
      <c r="AG25" s="29">
        <v>357.84</v>
      </c>
      <c r="AH25" s="12">
        <f t="shared" si="21"/>
        <v>0</v>
      </c>
      <c r="AI25" s="29">
        <v>222.28</v>
      </c>
      <c r="AJ25" s="12">
        <f t="shared" si="22"/>
        <v>0</v>
      </c>
      <c r="AK25" s="29">
        <v>67.63</v>
      </c>
      <c r="AL25" s="12">
        <f t="shared" si="23"/>
        <v>0</v>
      </c>
      <c r="AM25" s="29">
        <v>0.08</v>
      </c>
      <c r="AN25" s="12">
        <f t="shared" si="24"/>
        <v>0</v>
      </c>
      <c r="AO25" s="57">
        <f t="shared" si="15"/>
        <v>589.9999999996908</v>
      </c>
      <c r="AP25" s="11"/>
      <c r="AQ25" s="12">
        <f t="shared" si="16"/>
        <v>0</v>
      </c>
      <c r="AR25" s="11"/>
      <c r="AS25" s="12">
        <f t="shared" si="17"/>
        <v>0</v>
      </c>
      <c r="AT25" s="11"/>
      <c r="AU25" s="12">
        <f t="shared" si="18"/>
        <v>0</v>
      </c>
      <c r="AV25" s="11"/>
      <c r="AW25" s="12">
        <f t="shared" si="19"/>
        <v>0</v>
      </c>
      <c r="AX25" s="12"/>
      <c r="AY25" s="10">
        <f t="shared" si="20"/>
        <v>1543.9999999995139</v>
      </c>
    </row>
    <row r="26" spans="1:51" ht="14.25" thickBot="1" thickTop="1">
      <c r="A26" s="5" t="s">
        <v>23</v>
      </c>
      <c r="B26" s="46">
        <v>703</v>
      </c>
      <c r="C26" s="12">
        <f t="shared" si="0"/>
        <v>44.99999999995907</v>
      </c>
      <c r="D26" s="46">
        <v>598.322</v>
      </c>
      <c r="E26" s="12">
        <f t="shared" si="1"/>
        <v>44.000000000096406</v>
      </c>
      <c r="F26" s="46">
        <v>429.985</v>
      </c>
      <c r="G26" s="12">
        <f t="shared" si="2"/>
        <v>99.00000000004638</v>
      </c>
      <c r="H26" s="29">
        <v>1077.38</v>
      </c>
      <c r="I26" s="12">
        <f t="shared" si="3"/>
        <v>120.00000000057298</v>
      </c>
      <c r="J26" s="29">
        <v>656.586</v>
      </c>
      <c r="K26" s="12">
        <f t="shared" si="4"/>
        <v>228.00000000006548</v>
      </c>
      <c r="L26" s="29">
        <v>244.04</v>
      </c>
      <c r="M26" s="12">
        <f t="shared" si="5"/>
        <v>0</v>
      </c>
      <c r="N26" s="29">
        <v>482.93</v>
      </c>
      <c r="O26" s="12">
        <f t="shared" si="6"/>
        <v>119.99999999989086</v>
      </c>
      <c r="P26" s="29">
        <v>158.44</v>
      </c>
      <c r="Q26" s="12">
        <f t="shared" si="7"/>
        <v>0</v>
      </c>
      <c r="R26" s="29">
        <v>39.37</v>
      </c>
      <c r="S26" s="12">
        <f t="shared" si="8"/>
        <v>59.99999999998806</v>
      </c>
      <c r="T26" s="57">
        <f t="shared" si="9"/>
        <v>716.0000000006193</v>
      </c>
      <c r="U26" s="46">
        <v>1353.949</v>
      </c>
      <c r="V26" s="12">
        <f t="shared" si="10"/>
        <v>258.0000000007203</v>
      </c>
      <c r="W26" s="30">
        <v>1202.73</v>
      </c>
      <c r="X26" s="12">
        <f t="shared" si="11"/>
        <v>0</v>
      </c>
      <c r="Y26" s="29">
        <v>163.248</v>
      </c>
      <c r="Z26" s="12">
        <f t="shared" si="12"/>
        <v>63.99999999996453</v>
      </c>
      <c r="AA26" s="46">
        <v>3116.345</v>
      </c>
      <c r="AB26" s="12">
        <f t="shared" si="13"/>
        <v>192.00000000000728</v>
      </c>
      <c r="AC26" s="33">
        <v>209.186</v>
      </c>
      <c r="AD26" s="12">
        <f t="shared" si="25"/>
        <v>4.000000000019099</v>
      </c>
      <c r="AE26" s="46">
        <v>1619.59</v>
      </c>
      <c r="AF26" s="12">
        <f t="shared" si="14"/>
        <v>146.99999999993452</v>
      </c>
      <c r="AG26" s="29">
        <v>357.84</v>
      </c>
      <c r="AH26" s="12">
        <f t="shared" si="21"/>
        <v>0</v>
      </c>
      <c r="AI26" s="29">
        <v>222.28</v>
      </c>
      <c r="AJ26" s="12">
        <f t="shared" si="22"/>
        <v>0</v>
      </c>
      <c r="AK26" s="29">
        <v>67.63</v>
      </c>
      <c r="AL26" s="12">
        <f t="shared" si="23"/>
        <v>0</v>
      </c>
      <c r="AM26" s="29">
        <v>0.08</v>
      </c>
      <c r="AN26" s="12">
        <f t="shared" si="24"/>
        <v>0</v>
      </c>
      <c r="AO26" s="57">
        <f t="shared" si="15"/>
        <v>665.0000000006457</v>
      </c>
      <c r="AP26" s="11"/>
      <c r="AQ26" s="12">
        <f t="shared" si="16"/>
        <v>0</v>
      </c>
      <c r="AR26" s="11"/>
      <c r="AS26" s="12">
        <f t="shared" si="17"/>
        <v>0</v>
      </c>
      <c r="AT26" s="11"/>
      <c r="AU26" s="12">
        <f t="shared" si="18"/>
        <v>0</v>
      </c>
      <c r="AV26" s="11"/>
      <c r="AW26" s="12">
        <f t="shared" si="19"/>
        <v>0</v>
      </c>
      <c r="AX26" s="12"/>
      <c r="AY26" s="10">
        <f t="shared" si="20"/>
        <v>1381.000000001265</v>
      </c>
    </row>
    <row r="27" spans="1:51" ht="14.25" thickBot="1" thickTop="1">
      <c r="A27" s="5" t="s">
        <v>24</v>
      </c>
      <c r="B27" s="46">
        <v>703.026</v>
      </c>
      <c r="C27" s="12">
        <f t="shared" si="0"/>
        <v>77.99999999986085</v>
      </c>
      <c r="D27" s="46">
        <v>598.344</v>
      </c>
      <c r="E27" s="12">
        <f t="shared" si="1"/>
        <v>44.000000000096406</v>
      </c>
      <c r="F27" s="46">
        <v>430.014</v>
      </c>
      <c r="G27" s="12">
        <f t="shared" si="2"/>
        <v>86.99999999998909</v>
      </c>
      <c r="H27" s="29">
        <v>1077.4</v>
      </c>
      <c r="I27" s="12">
        <f t="shared" si="3"/>
        <v>59.99999999994543</v>
      </c>
      <c r="J27" s="29">
        <v>656.616</v>
      </c>
      <c r="K27" s="12">
        <f t="shared" si="4"/>
        <v>179.9999999998363</v>
      </c>
      <c r="L27" s="29">
        <v>244.04</v>
      </c>
      <c r="M27" s="12">
        <f t="shared" si="5"/>
        <v>0</v>
      </c>
      <c r="N27" s="29">
        <v>482.96</v>
      </c>
      <c r="O27" s="12">
        <f t="shared" si="6"/>
        <v>179.9999999998363</v>
      </c>
      <c r="P27" s="29">
        <v>158.45</v>
      </c>
      <c r="Q27" s="12">
        <f t="shared" si="7"/>
        <v>59.99999999994543</v>
      </c>
      <c r="R27" s="29">
        <v>39.38</v>
      </c>
      <c r="S27" s="12">
        <f t="shared" si="8"/>
        <v>60.000000000030695</v>
      </c>
      <c r="T27" s="57">
        <f t="shared" si="9"/>
        <v>748.9999999995405</v>
      </c>
      <c r="U27" s="46">
        <v>1353.983</v>
      </c>
      <c r="V27" s="12">
        <f t="shared" si="10"/>
        <v>203.99999999926877</v>
      </c>
      <c r="W27" s="30">
        <v>1202.73</v>
      </c>
      <c r="X27" s="12">
        <f t="shared" si="11"/>
        <v>0</v>
      </c>
      <c r="Y27" s="29">
        <v>163.263</v>
      </c>
      <c r="Z27" s="12">
        <f t="shared" si="12"/>
        <v>60.00000000005912</v>
      </c>
      <c r="AA27" s="46">
        <v>3116.421</v>
      </c>
      <c r="AB27" s="12">
        <f t="shared" si="13"/>
        <v>152.00000000004366</v>
      </c>
      <c r="AC27" s="33">
        <v>209.188</v>
      </c>
      <c r="AD27" s="12">
        <f t="shared" si="25"/>
        <v>3.999999999962256</v>
      </c>
      <c r="AE27" s="46">
        <v>1619.634</v>
      </c>
      <c r="AF27" s="12">
        <f t="shared" si="14"/>
        <v>132.00000000028922</v>
      </c>
      <c r="AG27" s="29">
        <v>357.84</v>
      </c>
      <c r="AH27" s="12">
        <f t="shared" si="21"/>
        <v>0</v>
      </c>
      <c r="AI27" s="29">
        <v>222.29</v>
      </c>
      <c r="AJ27" s="12">
        <f t="shared" si="22"/>
        <v>59.99999999994543</v>
      </c>
      <c r="AK27" s="29">
        <v>67.63</v>
      </c>
      <c r="AL27" s="12">
        <f t="shared" si="23"/>
        <v>0</v>
      </c>
      <c r="AM27" s="29">
        <v>0.08</v>
      </c>
      <c r="AN27" s="12">
        <f t="shared" si="24"/>
        <v>0</v>
      </c>
      <c r="AO27" s="57">
        <f t="shared" si="15"/>
        <v>611.9999999995684</v>
      </c>
      <c r="AP27" s="11"/>
      <c r="AQ27" s="12">
        <f t="shared" si="16"/>
        <v>0</v>
      </c>
      <c r="AR27" s="11"/>
      <c r="AS27" s="12">
        <f t="shared" si="17"/>
        <v>0</v>
      </c>
      <c r="AT27" s="11"/>
      <c r="AU27" s="12">
        <f t="shared" si="18"/>
        <v>0</v>
      </c>
      <c r="AV27" s="11"/>
      <c r="AW27" s="12">
        <f t="shared" si="19"/>
        <v>0</v>
      </c>
      <c r="AX27" s="12"/>
      <c r="AY27" s="10">
        <f t="shared" si="20"/>
        <v>1360.999999999109</v>
      </c>
    </row>
    <row r="28" spans="1:51" ht="14.25" thickBot="1" thickTop="1">
      <c r="A28" s="5" t="s">
        <v>25</v>
      </c>
      <c r="B28" s="46">
        <v>703.049</v>
      </c>
      <c r="C28" s="12">
        <f t="shared" si="0"/>
        <v>69.00000000007367</v>
      </c>
      <c r="D28" s="46">
        <v>598.374</v>
      </c>
      <c r="E28" s="12">
        <f t="shared" si="1"/>
        <v>59.99999999994543</v>
      </c>
      <c r="F28" s="46">
        <v>430.053</v>
      </c>
      <c r="G28" s="12">
        <f t="shared" si="2"/>
        <v>116.9999999999618</v>
      </c>
      <c r="H28" s="29">
        <v>1077.44</v>
      </c>
      <c r="I28" s="12">
        <f t="shared" si="3"/>
        <v>119.99999999989086</v>
      </c>
      <c r="J28" s="29">
        <v>656.653</v>
      </c>
      <c r="K28" s="12">
        <f t="shared" si="4"/>
        <v>222.00000000020736</v>
      </c>
      <c r="L28" s="29">
        <v>244.04</v>
      </c>
      <c r="M28" s="12">
        <f t="shared" si="5"/>
        <v>0</v>
      </c>
      <c r="N28" s="29">
        <v>482.99</v>
      </c>
      <c r="O28" s="12">
        <f t="shared" si="6"/>
        <v>180.00000000017735</v>
      </c>
      <c r="P28" s="29">
        <v>158.46</v>
      </c>
      <c r="Q28" s="12">
        <f t="shared" si="7"/>
        <v>60.00000000011596</v>
      </c>
      <c r="R28" s="29">
        <v>39.38</v>
      </c>
      <c r="S28" s="12">
        <f t="shared" si="8"/>
        <v>0</v>
      </c>
      <c r="T28" s="57">
        <f t="shared" si="9"/>
        <v>828.0000000003724</v>
      </c>
      <c r="U28" s="46">
        <v>1354.029</v>
      </c>
      <c r="V28" s="12">
        <f t="shared" si="10"/>
        <v>276.0000000002947</v>
      </c>
      <c r="W28" s="30">
        <v>1202.73</v>
      </c>
      <c r="X28" s="12">
        <f t="shared" si="11"/>
        <v>0</v>
      </c>
      <c r="Y28" s="29">
        <v>163.283</v>
      </c>
      <c r="Z28" s="12">
        <f t="shared" si="12"/>
        <v>79.99999999992724</v>
      </c>
      <c r="AA28" s="46">
        <v>3116.527</v>
      </c>
      <c r="AB28" s="12">
        <f t="shared" si="13"/>
        <v>212.00000000044383</v>
      </c>
      <c r="AC28" s="33">
        <v>209.19</v>
      </c>
      <c r="AD28" s="12">
        <f t="shared" si="25"/>
        <v>4.000000000019099</v>
      </c>
      <c r="AE28" s="46">
        <v>1619.698</v>
      </c>
      <c r="AF28" s="12">
        <f t="shared" si="14"/>
        <v>192.00000000023465</v>
      </c>
      <c r="AG28" s="29">
        <v>357.84</v>
      </c>
      <c r="AH28" s="12">
        <f t="shared" si="21"/>
        <v>0</v>
      </c>
      <c r="AI28" s="29">
        <v>222.29</v>
      </c>
      <c r="AJ28" s="12">
        <f t="shared" si="22"/>
        <v>0</v>
      </c>
      <c r="AK28" s="29">
        <v>67.63</v>
      </c>
      <c r="AL28" s="12">
        <f t="shared" si="23"/>
        <v>0</v>
      </c>
      <c r="AM28" s="29">
        <v>0.08</v>
      </c>
      <c r="AN28" s="12">
        <f t="shared" si="24"/>
        <v>0</v>
      </c>
      <c r="AO28" s="57">
        <f t="shared" si="15"/>
        <v>764.0000000009195</v>
      </c>
      <c r="AP28" s="11"/>
      <c r="AQ28" s="12">
        <f t="shared" si="16"/>
        <v>0</v>
      </c>
      <c r="AR28" s="11"/>
      <c r="AS28" s="12">
        <f t="shared" si="17"/>
        <v>0</v>
      </c>
      <c r="AT28" s="11"/>
      <c r="AU28" s="12">
        <f t="shared" si="18"/>
        <v>0</v>
      </c>
      <c r="AV28" s="11"/>
      <c r="AW28" s="12">
        <f t="shared" si="19"/>
        <v>0</v>
      </c>
      <c r="AX28" s="12"/>
      <c r="AY28" s="10">
        <f t="shared" si="20"/>
        <v>1592.000000001292</v>
      </c>
    </row>
    <row r="29" spans="1:51" ht="14.25" thickBot="1" thickTop="1">
      <c r="A29" s="5" t="s">
        <v>26</v>
      </c>
      <c r="B29" s="46">
        <v>703.068</v>
      </c>
      <c r="C29" s="12">
        <f t="shared" si="0"/>
        <v>57.00000000001637</v>
      </c>
      <c r="D29" s="46">
        <v>598.396</v>
      </c>
      <c r="E29" s="12">
        <f t="shared" si="1"/>
        <v>43.99999999986903</v>
      </c>
      <c r="F29" s="46">
        <v>430.082</v>
      </c>
      <c r="G29" s="12">
        <f t="shared" si="2"/>
        <v>86.99999999998909</v>
      </c>
      <c r="H29" s="29">
        <v>1077.45</v>
      </c>
      <c r="I29" s="12">
        <f t="shared" si="3"/>
        <v>29.999999999972715</v>
      </c>
      <c r="J29" s="29">
        <v>656.679</v>
      </c>
      <c r="K29" s="12">
        <f t="shared" si="4"/>
        <v>155.9999999997217</v>
      </c>
      <c r="L29" s="29">
        <v>244.04</v>
      </c>
      <c r="M29" s="12">
        <f t="shared" si="5"/>
        <v>0</v>
      </c>
      <c r="N29" s="29">
        <v>483.01</v>
      </c>
      <c r="O29" s="12">
        <f t="shared" si="6"/>
        <v>119.99999999989086</v>
      </c>
      <c r="P29" s="29">
        <v>158.46</v>
      </c>
      <c r="Q29" s="12">
        <f t="shared" si="7"/>
        <v>0</v>
      </c>
      <c r="R29" s="29">
        <v>39.39</v>
      </c>
      <c r="S29" s="12">
        <f t="shared" si="8"/>
        <v>59.99999999998806</v>
      </c>
      <c r="T29" s="57">
        <f t="shared" si="9"/>
        <v>553.9999999994478</v>
      </c>
      <c r="U29" s="46">
        <v>1354.063</v>
      </c>
      <c r="V29" s="12">
        <f t="shared" si="10"/>
        <v>204.000000000633</v>
      </c>
      <c r="W29" s="30">
        <v>1202.73</v>
      </c>
      <c r="X29" s="12">
        <f t="shared" si="11"/>
        <v>0</v>
      </c>
      <c r="Y29" s="29">
        <v>163.3</v>
      </c>
      <c r="Z29" s="12">
        <f t="shared" si="12"/>
        <v>68.00000000009732</v>
      </c>
      <c r="AA29" s="46">
        <v>3116.609</v>
      </c>
      <c r="AB29" s="12">
        <f t="shared" si="13"/>
        <v>163.9999999997599</v>
      </c>
      <c r="AC29" s="33">
        <v>209.192</v>
      </c>
      <c r="AD29" s="12">
        <f t="shared" si="25"/>
        <v>4.000000000019099</v>
      </c>
      <c r="AE29" s="46">
        <v>1619.743</v>
      </c>
      <c r="AF29" s="12">
        <f t="shared" si="14"/>
        <v>134.99999999953616</v>
      </c>
      <c r="AG29" s="29">
        <v>357.84</v>
      </c>
      <c r="AH29" s="12">
        <f t="shared" si="21"/>
        <v>0</v>
      </c>
      <c r="AI29" s="29">
        <v>222.29</v>
      </c>
      <c r="AJ29" s="12">
        <f t="shared" si="22"/>
        <v>0</v>
      </c>
      <c r="AK29" s="29">
        <v>67.63</v>
      </c>
      <c r="AL29" s="12">
        <f t="shared" si="23"/>
        <v>0</v>
      </c>
      <c r="AM29" s="29">
        <v>0.08</v>
      </c>
      <c r="AN29" s="12">
        <f t="shared" si="24"/>
        <v>0</v>
      </c>
      <c r="AO29" s="57">
        <f t="shared" si="15"/>
        <v>575.0000000000455</v>
      </c>
      <c r="AP29" s="11"/>
      <c r="AQ29" s="12">
        <f t="shared" si="16"/>
        <v>0</v>
      </c>
      <c r="AR29" s="11"/>
      <c r="AS29" s="12">
        <f t="shared" si="17"/>
        <v>0</v>
      </c>
      <c r="AT29" s="11"/>
      <c r="AU29" s="12">
        <f t="shared" si="18"/>
        <v>0</v>
      </c>
      <c r="AV29" s="11"/>
      <c r="AW29" s="12">
        <f t="shared" si="19"/>
        <v>0</v>
      </c>
      <c r="AX29" s="12"/>
      <c r="AY29" s="10">
        <f t="shared" si="20"/>
        <v>1128.9999999994934</v>
      </c>
    </row>
    <row r="30" spans="1:51" ht="14.25" thickBot="1" thickTop="1">
      <c r="A30" s="5" t="s">
        <v>27</v>
      </c>
      <c r="B30" s="46">
        <v>703.089</v>
      </c>
      <c r="C30" s="12">
        <f t="shared" si="0"/>
        <v>63.00000000021555</v>
      </c>
      <c r="D30" s="46">
        <v>598.42</v>
      </c>
      <c r="E30" s="12">
        <f t="shared" si="1"/>
        <v>48.00000000000182</v>
      </c>
      <c r="F30" s="46">
        <v>430.116</v>
      </c>
      <c r="G30" s="12">
        <f t="shared" si="2"/>
        <v>101.99999999997544</v>
      </c>
      <c r="H30" s="29">
        <v>1077.49</v>
      </c>
      <c r="I30" s="12">
        <f t="shared" si="3"/>
        <v>119.99999999989086</v>
      </c>
      <c r="J30" s="29">
        <v>656.709</v>
      </c>
      <c r="K30" s="12">
        <f t="shared" si="4"/>
        <v>179.9999999998363</v>
      </c>
      <c r="L30" s="29">
        <v>244.04</v>
      </c>
      <c r="M30" s="12">
        <f t="shared" si="5"/>
        <v>0</v>
      </c>
      <c r="N30" s="29">
        <v>483.03</v>
      </c>
      <c r="O30" s="12">
        <f t="shared" si="6"/>
        <v>119.99999999989086</v>
      </c>
      <c r="P30" s="29">
        <v>158.47</v>
      </c>
      <c r="Q30" s="12">
        <f t="shared" si="7"/>
        <v>59.99999999994543</v>
      </c>
      <c r="R30" s="29">
        <v>39.39</v>
      </c>
      <c r="S30" s="12">
        <f t="shared" si="8"/>
        <v>0</v>
      </c>
      <c r="T30" s="57">
        <f t="shared" si="9"/>
        <v>692.9999999997563</v>
      </c>
      <c r="U30" s="46">
        <v>1354.1</v>
      </c>
      <c r="V30" s="12">
        <f t="shared" si="10"/>
        <v>221.99999999884312</v>
      </c>
      <c r="W30" s="30">
        <v>1202.73</v>
      </c>
      <c r="X30" s="12">
        <f t="shared" si="11"/>
        <v>0</v>
      </c>
      <c r="Y30" s="29">
        <v>163.317</v>
      </c>
      <c r="Z30" s="12">
        <f t="shared" si="12"/>
        <v>67.99999999998363</v>
      </c>
      <c r="AA30" s="46">
        <v>3116.7</v>
      </c>
      <c r="AB30" s="12">
        <f t="shared" si="13"/>
        <v>181.999999999789</v>
      </c>
      <c r="AC30" s="33">
        <v>209.194</v>
      </c>
      <c r="AD30" s="12">
        <f t="shared" si="25"/>
        <v>3.999999999962256</v>
      </c>
      <c r="AE30" s="46">
        <v>1619.795</v>
      </c>
      <c r="AF30" s="12">
        <f t="shared" si="14"/>
        <v>156.00000000040382</v>
      </c>
      <c r="AG30" s="29">
        <v>357.84</v>
      </c>
      <c r="AH30" s="12">
        <f t="shared" si="21"/>
        <v>0</v>
      </c>
      <c r="AI30" s="29">
        <v>222.29</v>
      </c>
      <c r="AJ30" s="12">
        <f t="shared" si="22"/>
        <v>0</v>
      </c>
      <c r="AK30" s="29">
        <v>67.63</v>
      </c>
      <c r="AL30" s="12">
        <f t="shared" si="23"/>
        <v>0</v>
      </c>
      <c r="AM30" s="29">
        <v>0.08</v>
      </c>
      <c r="AN30" s="12">
        <f t="shared" si="24"/>
        <v>0</v>
      </c>
      <c r="AO30" s="57">
        <f t="shared" si="15"/>
        <v>631.9999999989818</v>
      </c>
      <c r="AP30" s="11"/>
      <c r="AQ30" s="12">
        <f t="shared" si="16"/>
        <v>0</v>
      </c>
      <c r="AR30" s="11"/>
      <c r="AS30" s="12">
        <f t="shared" si="17"/>
        <v>0</v>
      </c>
      <c r="AT30" s="11"/>
      <c r="AU30" s="12">
        <f t="shared" si="18"/>
        <v>0</v>
      </c>
      <c r="AV30" s="11"/>
      <c r="AW30" s="12">
        <f t="shared" si="19"/>
        <v>0</v>
      </c>
      <c r="AX30" s="12"/>
      <c r="AY30" s="10">
        <f t="shared" si="20"/>
        <v>1324.999999998738</v>
      </c>
    </row>
    <row r="31" spans="1:51" ht="14.25" thickBot="1" thickTop="1">
      <c r="A31" s="5" t="s">
        <v>28</v>
      </c>
      <c r="B31" s="49">
        <v>703.112</v>
      </c>
      <c r="C31" s="28">
        <f>(B31-B30)*B$5</f>
        <v>68.99999999973261</v>
      </c>
      <c r="D31" s="49">
        <v>598.441</v>
      </c>
      <c r="E31" s="28">
        <f>(D31-D30)*D$5</f>
        <v>42.0000000001437</v>
      </c>
      <c r="F31" s="49">
        <v>430.154</v>
      </c>
      <c r="G31" s="28">
        <f>(F31-F30)*F$5</f>
        <v>114.00000000003274</v>
      </c>
      <c r="H31" s="29">
        <v>1077.52</v>
      </c>
      <c r="I31" s="12">
        <f t="shared" si="3"/>
        <v>89.99999999991815</v>
      </c>
      <c r="J31" s="29">
        <v>656.74</v>
      </c>
      <c r="K31" s="12">
        <f t="shared" si="4"/>
        <v>186.00000000037653</v>
      </c>
      <c r="L31" s="29">
        <v>244.04</v>
      </c>
      <c r="M31" s="28">
        <f>(L31-L30)*L$5</f>
        <v>0</v>
      </c>
      <c r="N31" s="29">
        <v>483.05</v>
      </c>
      <c r="O31" s="28">
        <f>(N31-N30)*N$5</f>
        <v>120.00000000023192</v>
      </c>
      <c r="P31" s="29">
        <v>158.47</v>
      </c>
      <c r="Q31" s="28">
        <f>(P31-P30)*P$5</f>
        <v>0</v>
      </c>
      <c r="R31" s="29">
        <v>39.4</v>
      </c>
      <c r="S31" s="28">
        <f>(R31-R30)*R$5</f>
        <v>59.99999999998806</v>
      </c>
      <c r="T31" s="57">
        <f t="shared" si="9"/>
        <v>681.0000000004237</v>
      </c>
      <c r="U31" s="46">
        <v>1354.135</v>
      </c>
      <c r="V31" s="28">
        <f>(U31-U30)*U$5</f>
        <v>210.00000000049113</v>
      </c>
      <c r="W31" s="30">
        <v>1202.73</v>
      </c>
      <c r="X31" s="28">
        <f>(W31-W30)*W$5</f>
        <v>0</v>
      </c>
      <c r="Y31" s="29">
        <v>163.335</v>
      </c>
      <c r="Z31" s="28">
        <f>(Y31-Y30)*Y$5</f>
        <v>72.00000000000273</v>
      </c>
      <c r="AA31" s="49">
        <v>3116.795</v>
      </c>
      <c r="AB31" s="28">
        <f>(AA31-AA30)*AA$5</f>
        <v>190.00000000050932</v>
      </c>
      <c r="AC31" s="36">
        <v>209.197</v>
      </c>
      <c r="AD31" s="28">
        <f>(AC31-AC30)*AC$5</f>
        <v>6.000000000028649</v>
      </c>
      <c r="AE31" s="49">
        <v>1619.848</v>
      </c>
      <c r="AF31" s="28">
        <f>(AE31-AE30)*AE$5</f>
        <v>158.99999999965075</v>
      </c>
      <c r="AG31" s="29">
        <v>357.84</v>
      </c>
      <c r="AH31" s="28">
        <f>(AG31-AG30)*AG$5</f>
        <v>0</v>
      </c>
      <c r="AI31" s="29">
        <v>222.29</v>
      </c>
      <c r="AJ31" s="28">
        <f>(AI31-AI30)*AI$5</f>
        <v>0</v>
      </c>
      <c r="AK31" s="29">
        <v>67.63</v>
      </c>
      <c r="AL31" s="28">
        <f>(AK31-AK30)*AK$5</f>
        <v>0</v>
      </c>
      <c r="AM31" s="29">
        <v>0.08</v>
      </c>
      <c r="AN31" s="28">
        <f>(AM31-AM30)*AM$5</f>
        <v>0</v>
      </c>
      <c r="AO31" s="57">
        <f t="shared" si="15"/>
        <v>637.0000000006826</v>
      </c>
      <c r="AP31" s="27"/>
      <c r="AQ31" s="28">
        <f>(AP31-AP30)*AP$5</f>
        <v>0</v>
      </c>
      <c r="AR31" s="27"/>
      <c r="AS31" s="28">
        <f>(AR31-AR30)*AR$5</f>
        <v>0</v>
      </c>
      <c r="AT31" s="27"/>
      <c r="AU31" s="28">
        <f>(AT31-AT30)*AT$5</f>
        <v>0</v>
      </c>
      <c r="AV31" s="27"/>
      <c r="AW31" s="28">
        <f>(AV31-AV30)*AV$5</f>
        <v>0</v>
      </c>
      <c r="AX31" s="28"/>
      <c r="AY31" s="10">
        <f t="shared" si="20"/>
        <v>1318.0000000011064</v>
      </c>
    </row>
    <row r="32" spans="1:51" ht="14.25" thickBot="1" thickTop="1">
      <c r="A32" s="5" t="s">
        <v>40</v>
      </c>
      <c r="B32" s="51">
        <v>703.135</v>
      </c>
      <c r="C32" s="14">
        <f>(B32-B30)*B$5</f>
        <v>137.99999999980628</v>
      </c>
      <c r="D32" s="51">
        <v>598.459</v>
      </c>
      <c r="E32" s="14">
        <f>(D32-D30)*D$5</f>
        <v>77.99999999997453</v>
      </c>
      <c r="F32" s="51">
        <v>430.192</v>
      </c>
      <c r="G32" s="14">
        <f>(F32-F31)*F$5</f>
        <v>114.00000000003274</v>
      </c>
      <c r="H32" s="29">
        <v>1077.54</v>
      </c>
      <c r="I32" s="14">
        <f>(H32-H30)*H$5</f>
        <v>149.99999999986358</v>
      </c>
      <c r="J32" s="29">
        <v>656.767</v>
      </c>
      <c r="K32" s="14">
        <f>(J32-J30)*J$5</f>
        <v>348.00000000063847</v>
      </c>
      <c r="L32" s="29">
        <v>244.04</v>
      </c>
      <c r="M32" s="14">
        <f>(L32-L30)*L$5</f>
        <v>0</v>
      </c>
      <c r="N32" s="29">
        <v>483.06</v>
      </c>
      <c r="O32" s="14">
        <f>(N32-N30)*N$5</f>
        <v>180.00000000017735</v>
      </c>
      <c r="P32" s="29">
        <v>158.48</v>
      </c>
      <c r="Q32" s="14">
        <f>(P32-P30)*P$5</f>
        <v>59.99999999994543</v>
      </c>
      <c r="R32" s="29">
        <v>39.4</v>
      </c>
      <c r="S32" s="14">
        <f>(R32-R30)*R$5</f>
        <v>59.99999999998806</v>
      </c>
      <c r="T32" s="57">
        <f t="shared" si="9"/>
        <v>1128.0000000004266</v>
      </c>
      <c r="U32" s="46">
        <v>1354.169</v>
      </c>
      <c r="V32" s="14">
        <f>(U32-U31)*U$5</f>
        <v>204.000000000633</v>
      </c>
      <c r="W32" s="30">
        <v>1202.73</v>
      </c>
      <c r="X32" s="14">
        <f>(W32-W31)*W$5</f>
        <v>0</v>
      </c>
      <c r="Y32" s="29">
        <v>163.353</v>
      </c>
      <c r="Z32" s="14">
        <f>(Y32-Y31)*Y$5</f>
        <v>72.00000000000273</v>
      </c>
      <c r="AA32" s="51">
        <v>3116.885</v>
      </c>
      <c r="AB32" s="14">
        <f>(AA32-AA31)*AA$5</f>
        <v>180.00000000029104</v>
      </c>
      <c r="AC32" s="38">
        <v>209.201</v>
      </c>
      <c r="AD32" s="14">
        <f>(AC32-AC31)*AC$5</f>
        <v>7.999999999981355</v>
      </c>
      <c r="AE32" s="51">
        <v>1619.899</v>
      </c>
      <c r="AF32" s="14">
        <f>(AE32-AE31)*AE$5</f>
        <v>152.99999999979264</v>
      </c>
      <c r="AG32" s="29">
        <v>357.84</v>
      </c>
      <c r="AH32" s="14">
        <f>(AG32-AG31)*AG$5</f>
        <v>0</v>
      </c>
      <c r="AI32" s="29">
        <v>222.29</v>
      </c>
      <c r="AJ32" s="14">
        <f>(AI32-AI31)*AI$5</f>
        <v>0</v>
      </c>
      <c r="AK32" s="29">
        <v>67.63</v>
      </c>
      <c r="AL32" s="14">
        <f>(AK32-AK31)*AK$5</f>
        <v>0</v>
      </c>
      <c r="AM32" s="29">
        <v>0.08</v>
      </c>
      <c r="AN32" s="14">
        <f>(AM32-AM31)*AM$5</f>
        <v>0</v>
      </c>
      <c r="AO32" s="57">
        <f t="shared" si="15"/>
        <v>617.0000000007008</v>
      </c>
      <c r="AP32" s="13"/>
      <c r="AQ32" s="14">
        <f>(AP32-AP31)*AP$5</f>
        <v>0</v>
      </c>
      <c r="AR32" s="13"/>
      <c r="AS32" s="14">
        <f>(AR32-AR31)*AR$5</f>
        <v>0</v>
      </c>
      <c r="AT32" s="13"/>
      <c r="AU32" s="14">
        <f>(AT32-AT31)*AT$5</f>
        <v>0</v>
      </c>
      <c r="AV32" s="13"/>
      <c r="AW32" s="14">
        <f>(AV32-AV31)*AV$5</f>
        <v>0</v>
      </c>
      <c r="AX32" s="62"/>
      <c r="AY32" s="10">
        <f t="shared" si="20"/>
        <v>1745.0000000011273</v>
      </c>
    </row>
    <row r="33" spans="2:51" ht="14.25" thickBot="1" thickTop="1">
      <c r="B33" s="15"/>
      <c r="C33" s="16">
        <f>SUM(C8:C32)</f>
        <v>1820.9999999995716</v>
      </c>
      <c r="D33" s="15"/>
      <c r="E33" s="16">
        <f>SUM(E8:E32)</f>
        <v>1264.0000000001237</v>
      </c>
      <c r="F33" s="15"/>
      <c r="G33" s="16">
        <f>SUM(G8:G32)</f>
        <v>2391.0000000000764</v>
      </c>
      <c r="H33" s="15"/>
      <c r="I33" s="16">
        <f>SUM(I8:I32)</f>
        <v>4259.999999999536</v>
      </c>
      <c r="J33" s="15"/>
      <c r="K33" s="16">
        <f>SUM(K8:K32)</f>
        <v>4740.000000000464</v>
      </c>
      <c r="L33" s="15"/>
      <c r="M33" s="16">
        <f>SUM(M8:M32)</f>
        <v>0</v>
      </c>
      <c r="N33" s="15"/>
      <c r="O33" s="16">
        <f>SUM(O8:O32)</f>
        <v>3180.0000000001774</v>
      </c>
      <c r="P33" s="15"/>
      <c r="Q33" s="16">
        <f>SUM(Q8:Q32)</f>
        <v>779.9999999999727</v>
      </c>
      <c r="R33" s="15"/>
      <c r="S33" s="16">
        <f>SUM(S8:S32)</f>
        <v>839.9999999999608</v>
      </c>
      <c r="T33" s="16">
        <f>SUM(T8:T32)</f>
        <v>19275.99999999988</v>
      </c>
      <c r="U33" s="15"/>
      <c r="V33" s="16">
        <f>SUM(V8:V32)</f>
        <v>5352.0000000003165</v>
      </c>
      <c r="W33" s="40"/>
      <c r="X33" s="16">
        <f>SUM(X8:X32)</f>
        <v>0</v>
      </c>
      <c r="Y33" s="15"/>
      <c r="Z33" s="16">
        <f>SUM(Z8:Z32)</f>
        <v>1283.9999999999918</v>
      </c>
      <c r="AA33" s="15"/>
      <c r="AB33" s="16">
        <f>SUM(AB8:AB32)</f>
        <v>4408.0000000003565</v>
      </c>
      <c r="AC33" s="15"/>
      <c r="AD33" s="16">
        <f>SUM(AD8:AD32)</f>
        <v>135.99999999996726</v>
      </c>
      <c r="AE33" s="15"/>
      <c r="AF33" s="16">
        <f>SUM(AF8:AF32)</f>
        <v>3632.999999999356</v>
      </c>
      <c r="AG33" s="15"/>
      <c r="AH33" s="16">
        <f>SUM(AH8:AH32)</f>
        <v>0</v>
      </c>
      <c r="AI33" s="15"/>
      <c r="AJ33" s="16">
        <f>SUM(AJ8:AJ32)</f>
        <v>59.99999999994543</v>
      </c>
      <c r="AK33" s="15"/>
      <c r="AL33" s="16">
        <f>SUM(AL8:AL32)</f>
        <v>0</v>
      </c>
      <c r="AM33" s="15"/>
      <c r="AN33" s="16">
        <f>SUM(AN8:AN32)</f>
        <v>0</v>
      </c>
      <c r="AO33" s="16">
        <f>SUM(AO8:AO32)</f>
        <v>14872.999999999933</v>
      </c>
      <c r="AP33" s="15"/>
      <c r="AQ33" s="16">
        <f>SUM(AQ8:AQ32)</f>
        <v>0</v>
      </c>
      <c r="AR33" s="15"/>
      <c r="AS33" s="16">
        <f>SUM(AS8:AS32)</f>
        <v>0</v>
      </c>
      <c r="AT33" s="15"/>
      <c r="AU33" s="16">
        <f>SUM(AU8:AU32)</f>
        <v>0</v>
      </c>
      <c r="AV33" s="15"/>
      <c r="AW33" s="17">
        <f>SUM(AW8:AW32)</f>
        <v>0</v>
      </c>
      <c r="AX33" s="58"/>
      <c r="AY33" s="18">
        <f>SUM(C33+E33+G33+I33+K33+V33+X33+Z33+AB33+AD33+AF33+AQ33+AS33+AU33+AW33+M33+O33+AH33++AJ33)</f>
        <v>32528.999999999884</v>
      </c>
    </row>
  </sheetData>
  <sheetProtection formatCells="0" formatColumns="0" formatRows="0"/>
  <mergeCells count="50">
    <mergeCell ref="P5:Q5"/>
    <mergeCell ref="P6:Q6"/>
    <mergeCell ref="AE6:AF6"/>
    <mergeCell ref="Y6:Z6"/>
    <mergeCell ref="Y5:Z5"/>
    <mergeCell ref="AG5:AH5"/>
    <mergeCell ref="AE5:AF5"/>
    <mergeCell ref="AR6:AS6"/>
    <mergeCell ref="AC6:AD6"/>
    <mergeCell ref="W5:X5"/>
    <mergeCell ref="AG6:AH6"/>
    <mergeCell ref="AC5:AD5"/>
    <mergeCell ref="AK5:AL5"/>
    <mergeCell ref="AK6:AL6"/>
    <mergeCell ref="AI5:AJ5"/>
    <mergeCell ref="AI6:AJ6"/>
    <mergeCell ref="J5:K5"/>
    <mergeCell ref="AT6:AU6"/>
    <mergeCell ref="AP6:AQ6"/>
    <mergeCell ref="AT5:AU5"/>
    <mergeCell ref="AP5:AQ5"/>
    <mergeCell ref="AA6:AB6"/>
    <mergeCell ref="W6:X6"/>
    <mergeCell ref="AO5:AO6"/>
    <mergeCell ref="AA5:AB5"/>
    <mergeCell ref="F6:G6"/>
    <mergeCell ref="T5:T6"/>
    <mergeCell ref="R5:S5"/>
    <mergeCell ref="R6:S6"/>
    <mergeCell ref="AV5:AW5"/>
    <mergeCell ref="AV6:AW6"/>
    <mergeCell ref="H5:I5"/>
    <mergeCell ref="H6:I6"/>
    <mergeCell ref="AR5:AS5"/>
    <mergeCell ref="L6:M6"/>
    <mergeCell ref="L5:M5"/>
    <mergeCell ref="B6:C6"/>
    <mergeCell ref="D5:E5"/>
    <mergeCell ref="D6:E6"/>
    <mergeCell ref="N5:O5"/>
    <mergeCell ref="AM5:AN5"/>
    <mergeCell ref="AM6:AN6"/>
    <mergeCell ref="A1:I1"/>
    <mergeCell ref="A2:I2"/>
    <mergeCell ref="F5:G5"/>
    <mergeCell ref="U6:V6"/>
    <mergeCell ref="N6:O6"/>
    <mergeCell ref="B5:C5"/>
    <mergeCell ref="J6:K6"/>
    <mergeCell ref="U5:V5"/>
  </mergeCells>
  <printOptions/>
  <pageMargins left="0.3937007874015748" right="0.3937007874015748" top="0.3937007874015748" bottom="0.5905511811023623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34"/>
  <sheetViews>
    <sheetView showZeros="0" defaultGridColor="0" zoomScalePageLayoutView="0" colorId="48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4" sqref="G14"/>
    </sheetView>
  </sheetViews>
  <sheetFormatPr defaultColWidth="9.00390625" defaultRowHeight="12.75" outlineLevelCol="1"/>
  <cols>
    <col min="1" max="1" width="6.625" style="0" customWidth="1"/>
    <col min="2" max="2" width="11.00390625" style="0" customWidth="1"/>
    <col min="3" max="3" width="9.875" style="0" customWidth="1"/>
    <col min="4" max="4" width="9.25390625" style="0" customWidth="1"/>
    <col min="5" max="5" width="8.25390625" style="0" customWidth="1"/>
    <col min="6" max="6" width="9.25390625" style="0" customWidth="1"/>
    <col min="7" max="7" width="8.875" style="0" customWidth="1"/>
    <col min="8" max="8" width="9.625" style="0" customWidth="1"/>
    <col min="9" max="9" width="7.875" style="0" customWidth="1"/>
    <col min="10" max="10" width="9.375" style="0" customWidth="1"/>
    <col min="11" max="11" width="9.75390625" style="0" customWidth="1"/>
    <col min="12" max="12" width="9.125" style="0" customWidth="1"/>
    <col min="13" max="13" width="7.125" style="0" customWidth="1"/>
    <col min="14" max="14" width="8.125" style="0" customWidth="1"/>
    <col min="15" max="15" width="8.25390625" style="0" customWidth="1"/>
    <col min="16" max="16" width="7.75390625" style="0" customWidth="1"/>
    <col min="17" max="17" width="7.875" style="0" customWidth="1"/>
    <col min="18" max="18" width="7.75390625" style="0" customWidth="1"/>
    <col min="19" max="19" width="7.875" style="0" customWidth="1"/>
    <col min="20" max="20" width="11.00390625" style="0" customWidth="1"/>
    <col min="21" max="21" width="10.00390625" style="0" customWidth="1"/>
    <col min="22" max="22" width="9.125" style="0" customWidth="1"/>
    <col min="23" max="23" width="9.625" style="0" customWidth="1"/>
    <col min="24" max="24" width="6.75390625" style="0" customWidth="1"/>
    <col min="25" max="25" width="9.00390625" style="0" customWidth="1"/>
    <col min="26" max="26" width="8.125" style="0" customWidth="1"/>
    <col min="27" max="27" width="9.00390625" style="0" customWidth="1"/>
    <col min="28" max="28" width="10.00390625" style="0" customWidth="1"/>
    <col min="29" max="29" width="9.875" style="0" customWidth="1"/>
    <col min="30" max="30" width="8.25390625" style="0" customWidth="1"/>
    <col min="31" max="31" width="10.25390625" style="0" customWidth="1"/>
    <col min="32" max="32" width="8.875" style="0" customWidth="1"/>
    <col min="33" max="33" width="9.00390625" style="0" customWidth="1"/>
    <col min="34" max="34" width="8.125" style="0" customWidth="1"/>
    <col min="35" max="36" width="8.00390625" style="0" customWidth="1"/>
    <col min="37" max="37" width="8.375" style="0" customWidth="1"/>
    <col min="38" max="38" width="8.625" style="0" customWidth="1"/>
    <col min="39" max="39" width="8.375" style="0" customWidth="1"/>
    <col min="40" max="40" width="8.625" style="0" customWidth="1"/>
    <col min="41" max="41" width="11.625" style="0" customWidth="1"/>
    <col min="42" max="42" width="12.625" style="0" hidden="1" customWidth="1" outlineLevel="1"/>
    <col min="43" max="43" width="13.375" style="0" hidden="1" customWidth="1" outlineLevel="1"/>
    <col min="44" max="44" width="12.625" style="0" hidden="1" customWidth="1" outlineLevel="1"/>
    <col min="45" max="45" width="13.375" style="0" hidden="1" customWidth="1" outlineLevel="1"/>
    <col min="46" max="46" width="12.625" style="0" hidden="1" customWidth="1" outlineLevel="1"/>
    <col min="47" max="47" width="13.375" style="0" hidden="1" customWidth="1" outlineLevel="1"/>
    <col min="48" max="48" width="12.625" style="0" hidden="1" customWidth="1" outlineLevel="1"/>
    <col min="49" max="49" width="13.375" style="0" hidden="1" customWidth="1" outlineLevel="1"/>
    <col min="50" max="50" width="15.125" style="0" customWidth="1" collapsed="1"/>
  </cols>
  <sheetData>
    <row r="1" spans="1:57" ht="13.5" customHeight="1">
      <c r="A1" s="88" t="s">
        <v>36</v>
      </c>
      <c r="B1" s="88"/>
      <c r="C1" s="88"/>
      <c r="D1" s="88"/>
      <c r="E1" s="88"/>
      <c r="F1" s="88"/>
      <c r="G1" s="88"/>
      <c r="H1" s="88"/>
      <c r="I1" s="88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6"/>
      <c r="AZ1" s="6"/>
      <c r="BA1" s="6"/>
      <c r="BB1" s="6"/>
      <c r="BC1" s="6"/>
      <c r="BD1" s="6"/>
      <c r="BE1" s="6"/>
    </row>
    <row r="2" spans="1:57" ht="12" customHeight="1">
      <c r="A2" s="25"/>
      <c r="B2" s="22"/>
      <c r="C2" s="25" t="s">
        <v>45</v>
      </c>
      <c r="D2" s="22"/>
      <c r="E2" s="22"/>
      <c r="F2" s="22"/>
      <c r="G2" s="22"/>
      <c r="H2" s="22"/>
      <c r="I2" s="22"/>
      <c r="J2" s="24"/>
      <c r="K2" s="24"/>
      <c r="L2" s="24"/>
      <c r="M2" s="24"/>
      <c r="N2" s="24"/>
      <c r="O2" s="24"/>
      <c r="P2" s="24"/>
      <c r="Q2" s="24"/>
      <c r="R2" s="24"/>
      <c r="S2" s="24"/>
      <c r="T2" s="21"/>
      <c r="U2" s="24"/>
      <c r="V2" s="24"/>
      <c r="W2" s="24" t="s">
        <v>41</v>
      </c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1"/>
      <c r="AP2" s="24"/>
      <c r="AQ2" s="24"/>
      <c r="AR2" s="24"/>
      <c r="AS2" s="24"/>
      <c r="AT2" s="24"/>
      <c r="AU2" s="24"/>
      <c r="AV2" s="24"/>
      <c r="AW2" s="24"/>
      <c r="AX2" s="24"/>
      <c r="AY2" s="6"/>
      <c r="AZ2" s="6"/>
      <c r="BA2" s="6"/>
      <c r="BB2" s="6"/>
      <c r="BC2" s="6"/>
      <c r="BD2" s="6"/>
      <c r="BE2" s="6"/>
    </row>
    <row r="3" spans="1:57" ht="14.25" customHeight="1">
      <c r="A3" s="23"/>
      <c r="B3" s="23"/>
      <c r="C3" s="23"/>
      <c r="D3" s="23"/>
      <c r="E3" s="23"/>
      <c r="F3" s="23"/>
      <c r="G3" s="23"/>
      <c r="H3" s="23"/>
      <c r="I3" s="2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6"/>
      <c r="AZ3" s="6"/>
      <c r="BA3" s="6"/>
      <c r="BB3" s="6"/>
      <c r="BC3" s="6"/>
      <c r="BD3" s="6"/>
      <c r="BE3" s="6"/>
    </row>
    <row r="4" spans="20:41" ht="12.75" customHeight="1" hidden="1">
      <c r="T4" s="6"/>
      <c r="AO4" s="6"/>
    </row>
    <row r="5" spans="1:55" ht="39.75" customHeight="1">
      <c r="A5" s="2" t="s">
        <v>2</v>
      </c>
      <c r="B5" s="84">
        <v>3000</v>
      </c>
      <c r="C5" s="85"/>
      <c r="D5" s="84">
        <v>2000</v>
      </c>
      <c r="E5" s="85"/>
      <c r="F5" s="84">
        <v>3000</v>
      </c>
      <c r="G5" s="85"/>
      <c r="H5" s="84">
        <v>3000</v>
      </c>
      <c r="I5" s="85"/>
      <c r="J5" s="84">
        <v>6000</v>
      </c>
      <c r="K5" s="85"/>
      <c r="L5" s="93">
        <v>6000</v>
      </c>
      <c r="M5" s="94"/>
      <c r="N5" s="93">
        <v>6000</v>
      </c>
      <c r="O5" s="94"/>
      <c r="P5" s="93">
        <v>6000</v>
      </c>
      <c r="Q5" s="94"/>
      <c r="R5" s="93">
        <v>6000</v>
      </c>
      <c r="S5" s="94"/>
      <c r="T5" s="89" t="s">
        <v>31</v>
      </c>
      <c r="U5" s="84">
        <v>6000</v>
      </c>
      <c r="V5" s="85"/>
      <c r="W5" s="84">
        <v>3000</v>
      </c>
      <c r="X5" s="85"/>
      <c r="Y5" s="84">
        <v>4000</v>
      </c>
      <c r="Z5" s="85"/>
      <c r="AA5" s="84">
        <v>2000</v>
      </c>
      <c r="AB5" s="85"/>
      <c r="AC5" s="84">
        <v>2000</v>
      </c>
      <c r="AD5" s="85"/>
      <c r="AE5" s="84">
        <v>3000</v>
      </c>
      <c r="AF5" s="85"/>
      <c r="AG5" s="93">
        <v>6000</v>
      </c>
      <c r="AH5" s="94"/>
      <c r="AI5" s="93">
        <v>6000</v>
      </c>
      <c r="AJ5" s="94"/>
      <c r="AK5" s="93">
        <v>6000</v>
      </c>
      <c r="AL5" s="94"/>
      <c r="AM5" s="93">
        <v>6000</v>
      </c>
      <c r="AN5" s="94"/>
      <c r="AO5" s="89" t="s">
        <v>31</v>
      </c>
      <c r="AP5" s="84">
        <v>0</v>
      </c>
      <c r="AQ5" s="85"/>
      <c r="AR5" s="84">
        <v>0</v>
      </c>
      <c r="AS5" s="85"/>
      <c r="AT5" s="84">
        <v>0</v>
      </c>
      <c r="AU5" s="85"/>
      <c r="AV5" s="84">
        <v>0</v>
      </c>
      <c r="AW5" s="85"/>
      <c r="AX5" s="6"/>
      <c r="AY5" s="6"/>
      <c r="AZ5" s="6"/>
      <c r="BA5" s="6"/>
      <c r="BB5" s="6"/>
      <c r="BC5" s="6"/>
    </row>
    <row r="6" spans="1:55" ht="31.5" customHeight="1" thickBot="1">
      <c r="A6" s="1" t="s">
        <v>1</v>
      </c>
      <c r="B6" s="86">
        <v>1</v>
      </c>
      <c r="C6" s="87"/>
      <c r="D6" s="86">
        <v>5</v>
      </c>
      <c r="E6" s="87"/>
      <c r="F6" s="86">
        <v>7</v>
      </c>
      <c r="G6" s="87"/>
      <c r="H6" s="86">
        <v>9</v>
      </c>
      <c r="I6" s="87"/>
      <c r="J6" s="86">
        <v>19</v>
      </c>
      <c r="K6" s="87"/>
      <c r="L6" s="95">
        <v>23</v>
      </c>
      <c r="M6" s="96"/>
      <c r="N6" s="95">
        <v>25</v>
      </c>
      <c r="O6" s="96"/>
      <c r="P6" s="95">
        <v>27</v>
      </c>
      <c r="Q6" s="96"/>
      <c r="R6" s="95">
        <v>29</v>
      </c>
      <c r="S6" s="96"/>
      <c r="T6" s="90"/>
      <c r="U6" s="86">
        <v>4</v>
      </c>
      <c r="V6" s="87"/>
      <c r="W6" s="86">
        <v>6</v>
      </c>
      <c r="X6" s="87"/>
      <c r="Y6" s="86">
        <v>8</v>
      </c>
      <c r="Z6" s="87"/>
      <c r="AA6" s="86">
        <v>14</v>
      </c>
      <c r="AB6" s="87"/>
      <c r="AC6" s="86">
        <v>16</v>
      </c>
      <c r="AD6" s="87"/>
      <c r="AE6" s="86">
        <v>18</v>
      </c>
      <c r="AF6" s="87"/>
      <c r="AG6" s="97">
        <v>20</v>
      </c>
      <c r="AH6" s="98"/>
      <c r="AI6" s="97">
        <v>22</v>
      </c>
      <c r="AJ6" s="98"/>
      <c r="AK6" s="97">
        <v>24</v>
      </c>
      <c r="AL6" s="98"/>
      <c r="AM6" s="97">
        <v>26</v>
      </c>
      <c r="AN6" s="98"/>
      <c r="AO6" s="90"/>
      <c r="AP6" s="86" t="s">
        <v>29</v>
      </c>
      <c r="AQ6" s="87"/>
      <c r="AR6" s="86" t="s">
        <v>29</v>
      </c>
      <c r="AS6" s="87"/>
      <c r="AT6" s="86" t="s">
        <v>29</v>
      </c>
      <c r="AU6" s="87"/>
      <c r="AV6" s="86" t="s">
        <v>29</v>
      </c>
      <c r="AW6" s="87"/>
      <c r="AX6" s="7" t="s">
        <v>31</v>
      </c>
      <c r="AY6" s="6"/>
      <c r="AZ6" s="6"/>
      <c r="BA6" s="6"/>
      <c r="BB6" s="6"/>
      <c r="BC6" s="6"/>
    </row>
    <row r="7" spans="1:55" ht="69.75" customHeight="1" thickBot="1" thickTop="1">
      <c r="A7" s="1" t="s">
        <v>0</v>
      </c>
      <c r="B7" s="3" t="s">
        <v>3</v>
      </c>
      <c r="C7" s="4" t="s">
        <v>4</v>
      </c>
      <c r="D7" s="3" t="s">
        <v>3</v>
      </c>
      <c r="E7" s="4" t="s">
        <v>4</v>
      </c>
      <c r="F7" s="3"/>
      <c r="G7" s="4" t="s">
        <v>4</v>
      </c>
      <c r="H7" s="3" t="s">
        <v>3</v>
      </c>
      <c r="I7" s="4" t="s">
        <v>4</v>
      </c>
      <c r="J7" s="3" t="s">
        <v>3</v>
      </c>
      <c r="K7" s="56" t="s">
        <v>4</v>
      </c>
      <c r="L7" s="3" t="s">
        <v>3</v>
      </c>
      <c r="M7" s="56" t="s">
        <v>4</v>
      </c>
      <c r="N7" s="3" t="s">
        <v>3</v>
      </c>
      <c r="O7" s="56" t="s">
        <v>4</v>
      </c>
      <c r="P7" s="3" t="s">
        <v>3</v>
      </c>
      <c r="Q7" s="74" t="s">
        <v>4</v>
      </c>
      <c r="R7" s="3" t="s">
        <v>3</v>
      </c>
      <c r="S7" s="74" t="s">
        <v>4</v>
      </c>
      <c r="T7" s="56" t="s">
        <v>4</v>
      </c>
      <c r="U7" s="3" t="s">
        <v>3</v>
      </c>
      <c r="V7" s="4" t="s">
        <v>4</v>
      </c>
      <c r="W7" s="3" t="s">
        <v>3</v>
      </c>
      <c r="X7" s="4" t="s">
        <v>4</v>
      </c>
      <c r="Y7" s="3" t="s">
        <v>3</v>
      </c>
      <c r="Z7" s="4" t="s">
        <v>4</v>
      </c>
      <c r="AA7" s="3" t="s">
        <v>3</v>
      </c>
      <c r="AB7" s="4" t="s">
        <v>4</v>
      </c>
      <c r="AC7" s="3" t="s">
        <v>3</v>
      </c>
      <c r="AD7" s="4" t="s">
        <v>4</v>
      </c>
      <c r="AE7" s="3" t="s">
        <v>3</v>
      </c>
      <c r="AF7" s="56" t="s">
        <v>4</v>
      </c>
      <c r="AG7" s="3" t="s">
        <v>3</v>
      </c>
      <c r="AH7" s="4" t="s">
        <v>4</v>
      </c>
      <c r="AI7" s="3" t="s">
        <v>3</v>
      </c>
      <c r="AJ7" s="4" t="s">
        <v>4</v>
      </c>
      <c r="AK7" s="3" t="s">
        <v>3</v>
      </c>
      <c r="AL7" s="4" t="s">
        <v>4</v>
      </c>
      <c r="AM7" s="3" t="s">
        <v>3</v>
      </c>
      <c r="AN7" s="4" t="s">
        <v>4</v>
      </c>
      <c r="AO7" s="4" t="s">
        <v>4</v>
      </c>
      <c r="AP7" s="3" t="s">
        <v>3</v>
      </c>
      <c r="AQ7" s="4" t="s">
        <v>4</v>
      </c>
      <c r="AR7" s="3" t="s">
        <v>3</v>
      </c>
      <c r="AS7" s="4" t="s">
        <v>4</v>
      </c>
      <c r="AT7" s="3" t="s">
        <v>3</v>
      </c>
      <c r="AU7" s="4" t="s">
        <v>4</v>
      </c>
      <c r="AV7" s="3" t="s">
        <v>3</v>
      </c>
      <c r="AW7" s="4" t="s">
        <v>4</v>
      </c>
      <c r="AX7" s="19">
        <f>SUM(AX8:AX32)</f>
        <v>119695.00000000572</v>
      </c>
      <c r="AY7" s="6"/>
      <c r="AZ7" s="6"/>
      <c r="BA7" s="6"/>
      <c r="BB7" s="6"/>
      <c r="BC7" s="6"/>
    </row>
    <row r="8" spans="1:50" ht="14.25" thickBot="1" thickTop="1">
      <c r="A8" s="5" t="s">
        <v>5</v>
      </c>
      <c r="B8" s="79">
        <v>2114.019</v>
      </c>
      <c r="C8" s="9">
        <v>0</v>
      </c>
      <c r="D8" s="29">
        <v>512.36</v>
      </c>
      <c r="E8" s="9">
        <v>0</v>
      </c>
      <c r="F8" s="29">
        <v>1297.068</v>
      </c>
      <c r="G8" s="9">
        <v>0</v>
      </c>
      <c r="H8" s="29">
        <v>2399.03</v>
      </c>
      <c r="I8" s="12"/>
      <c r="J8" s="29">
        <v>2654.637</v>
      </c>
      <c r="K8" s="57">
        <v>0</v>
      </c>
      <c r="L8" s="29">
        <v>1289.91</v>
      </c>
      <c r="M8" s="69"/>
      <c r="N8" s="29">
        <v>500.12</v>
      </c>
      <c r="O8" s="69"/>
      <c r="P8" s="29">
        <v>446.13</v>
      </c>
      <c r="Q8" s="70"/>
      <c r="R8" s="29">
        <v>124.16</v>
      </c>
      <c r="S8" s="70"/>
      <c r="T8" s="73">
        <f>C8+E8+G8+I8+K8+M8+O8+Q8+S8</f>
        <v>0</v>
      </c>
      <c r="U8" s="29">
        <v>4173.245</v>
      </c>
      <c r="V8" s="9">
        <v>0</v>
      </c>
      <c r="W8" s="30">
        <v>2368.2</v>
      </c>
      <c r="X8" s="9">
        <v>0</v>
      </c>
      <c r="Y8" s="29">
        <v>217.492</v>
      </c>
      <c r="Z8" s="9">
        <v>0</v>
      </c>
      <c r="AA8" s="29">
        <v>8393.515</v>
      </c>
      <c r="AB8" s="9">
        <v>0</v>
      </c>
      <c r="AC8" s="29">
        <v>1117.868</v>
      </c>
      <c r="AD8" s="9">
        <v>0</v>
      </c>
      <c r="AE8" s="29">
        <v>4472.306</v>
      </c>
      <c r="AF8" s="57">
        <v>0</v>
      </c>
      <c r="AG8" s="29">
        <v>1836.39</v>
      </c>
      <c r="AH8" s="69"/>
      <c r="AI8" s="29">
        <v>842.16</v>
      </c>
      <c r="AJ8" s="69"/>
      <c r="AK8" s="29">
        <v>212.34</v>
      </c>
      <c r="AL8" s="70"/>
      <c r="AM8" s="29">
        <v>0.14</v>
      </c>
      <c r="AN8" s="70"/>
      <c r="AO8" s="73">
        <f>V8+X8+Z8+AB8+AD8+AF8+AH8+AJ8+AL8+AN8</f>
        <v>0</v>
      </c>
      <c r="AP8" s="8"/>
      <c r="AQ8" s="9">
        <v>0</v>
      </c>
      <c r="AR8" s="8"/>
      <c r="AS8" s="9">
        <v>0</v>
      </c>
      <c r="AT8" s="8"/>
      <c r="AU8" s="9">
        <v>0</v>
      </c>
      <c r="AV8" s="8"/>
      <c r="AW8" s="9">
        <v>0</v>
      </c>
      <c r="AX8" s="10">
        <f>SUM(C8+E8+G8+I8+K8+M8+O8+V8+X8+Z8+Q8+S8+AB8+AD8+AF8+AQ8+AS8+AU8+AW8+AH8+AJ8+AL8+AN8)</f>
        <v>0</v>
      </c>
    </row>
    <row r="9" spans="1:50" ht="14.25" thickBot="1" thickTop="1">
      <c r="A9" s="5" t="s">
        <v>6</v>
      </c>
      <c r="B9" s="46">
        <v>2114.111</v>
      </c>
      <c r="C9" s="12">
        <f aca="true" t="shared" si="0" ref="C9:C30">(B9-B8)*B$5</f>
        <v>276.0000000002947</v>
      </c>
      <c r="D9" s="33">
        <v>512.384</v>
      </c>
      <c r="E9" s="12">
        <f aca="true" t="shared" si="1" ref="E9:E30">(D9-D8)*D$5</f>
        <v>48.00000000000182</v>
      </c>
      <c r="F9" s="46">
        <v>1297.181</v>
      </c>
      <c r="G9" s="12">
        <f aca="true" t="shared" si="2" ref="G9:I30">(F9-F8)*F$5</f>
        <v>339.00000000016917</v>
      </c>
      <c r="H9" s="29">
        <v>2399.09</v>
      </c>
      <c r="I9" s="12">
        <f t="shared" si="2"/>
        <v>179.9999999998363</v>
      </c>
      <c r="J9" s="29">
        <v>2654.762</v>
      </c>
      <c r="K9" s="66">
        <f aca="true" t="shared" si="3" ref="K9:O30">(J9-J8)*J$5</f>
        <v>750</v>
      </c>
      <c r="L9" s="29">
        <v>1289.91</v>
      </c>
      <c r="M9" s="69">
        <f t="shared" si="3"/>
        <v>0</v>
      </c>
      <c r="N9" s="29">
        <v>500.14</v>
      </c>
      <c r="O9" s="66">
        <f t="shared" si="3"/>
        <v>119.99999999989086</v>
      </c>
      <c r="P9" s="29">
        <v>446.15</v>
      </c>
      <c r="Q9" s="66">
        <f aca="true" t="shared" si="4" ref="Q9:Q30">(P9-P8)*P$5</f>
        <v>119.99999999989086</v>
      </c>
      <c r="R9" s="29">
        <v>124.18</v>
      </c>
      <c r="S9" s="66">
        <f aca="true" t="shared" si="5" ref="S9:S30">(R9-R8)*R$5</f>
        <v>120.00000000006139</v>
      </c>
      <c r="T9" s="73">
        <f aca="true" t="shared" si="6" ref="T9:T32">C9+E9+G9+I9+K9+M9+O9+Q9+S9</f>
        <v>1953.000000000145</v>
      </c>
      <c r="U9" s="46">
        <v>4173.385</v>
      </c>
      <c r="V9" s="12">
        <f aca="true" t="shared" si="7" ref="V9:V30">(U9-U8)*U$5</f>
        <v>840.0000000019645</v>
      </c>
      <c r="W9" s="30">
        <v>2368.2</v>
      </c>
      <c r="X9" s="12">
        <f aca="true" t="shared" si="8" ref="X9:X30">(W9-W8)*W$5</f>
        <v>0</v>
      </c>
      <c r="Y9" s="46">
        <v>217.5</v>
      </c>
      <c r="Z9" s="12">
        <f aca="true" t="shared" si="9" ref="Z9:Z30">(Y9-Y8)*Y$5</f>
        <v>32.00000000003911</v>
      </c>
      <c r="AA9" s="46">
        <v>8393.859</v>
      </c>
      <c r="AB9" s="12">
        <f aca="true" t="shared" si="10" ref="AB9:AB30">(AA9-AA8)*AA$5</f>
        <v>688.0000000019209</v>
      </c>
      <c r="AC9" s="46">
        <v>1117.911</v>
      </c>
      <c r="AD9" s="12">
        <f aca="true" t="shared" si="11" ref="AD9:AD30">(AC9-AC8)*AC$5</f>
        <v>86.0000000002401</v>
      </c>
      <c r="AE9" s="46">
        <v>4472.505</v>
      </c>
      <c r="AF9" s="66">
        <f aca="true" t="shared" si="12" ref="AF9:AL30">(AE9-AE8)*AE$5</f>
        <v>597.0000000015716</v>
      </c>
      <c r="AG9" s="29">
        <v>1836.39</v>
      </c>
      <c r="AH9" s="66">
        <f t="shared" si="12"/>
        <v>0</v>
      </c>
      <c r="AI9" s="29">
        <v>842.18</v>
      </c>
      <c r="AJ9" s="66">
        <f t="shared" si="12"/>
        <v>119.99999999989086</v>
      </c>
      <c r="AK9" s="29">
        <v>212.34</v>
      </c>
      <c r="AL9" s="66">
        <f t="shared" si="12"/>
        <v>0</v>
      </c>
      <c r="AM9" s="29">
        <v>0.14</v>
      </c>
      <c r="AN9" s="66">
        <f aca="true" t="shared" si="13" ref="AN9:AN30">(AM9-AM8)*AM$5</f>
        <v>0</v>
      </c>
      <c r="AO9" s="71">
        <f>V9+X9+Z9+AB9+AD9+AF9+AH9+AJ9</f>
        <v>2363.000000005627</v>
      </c>
      <c r="AP9" s="11"/>
      <c r="AQ9" s="12">
        <f aca="true" t="shared" si="14" ref="AQ9:AQ30">(AP9-AP8)*AP$5</f>
        <v>0</v>
      </c>
      <c r="AR9" s="11"/>
      <c r="AS9" s="12">
        <f aca="true" t="shared" si="15" ref="AS9:AS30">(AR9-AR8)*AR$5</f>
        <v>0</v>
      </c>
      <c r="AT9" s="11"/>
      <c r="AU9" s="12">
        <f aca="true" t="shared" si="16" ref="AU9:AU30">(AT9-AT8)*AT$5</f>
        <v>0</v>
      </c>
      <c r="AV9" s="11"/>
      <c r="AW9" s="12">
        <f aca="true" t="shared" si="17" ref="AW9:AW30">(AV9-AV8)*AV$5</f>
        <v>0</v>
      </c>
      <c r="AX9" s="10">
        <f aca="true" t="shared" si="18" ref="AX9:AX32">SUM(C9+E9+G9+I9+K9+M9+O9+V9+X9+Z9+Q9+S9+AB9+AD9+AF9+AQ9+AS9+AU9+AW9+AH9+AJ9+AL9+AN9)</f>
        <v>4316.000000005772</v>
      </c>
    </row>
    <row r="10" spans="1:50" ht="14.25" thickBot="1" thickTop="1">
      <c r="A10" s="5" t="s">
        <v>7</v>
      </c>
      <c r="B10" s="46">
        <v>2114.197</v>
      </c>
      <c r="C10" s="12">
        <f t="shared" si="0"/>
        <v>258.0000000007203</v>
      </c>
      <c r="D10" s="33">
        <v>512.411</v>
      </c>
      <c r="E10" s="12">
        <f t="shared" si="1"/>
        <v>53.99999999985994</v>
      </c>
      <c r="F10" s="46">
        <v>1297.297</v>
      </c>
      <c r="G10" s="12">
        <f t="shared" si="2"/>
        <v>347.99999999995634</v>
      </c>
      <c r="H10" s="29">
        <v>2399.17</v>
      </c>
      <c r="I10" s="12">
        <f t="shared" si="2"/>
        <v>239.99999999978172</v>
      </c>
      <c r="J10" s="29">
        <v>2654.881</v>
      </c>
      <c r="K10" s="66">
        <f t="shared" si="3"/>
        <v>713.9999999981228</v>
      </c>
      <c r="L10" s="29">
        <v>1289.91</v>
      </c>
      <c r="M10" s="69">
        <f t="shared" si="3"/>
        <v>0</v>
      </c>
      <c r="N10" s="29">
        <v>500.16</v>
      </c>
      <c r="O10" s="66">
        <f t="shared" si="3"/>
        <v>120.00000000023192</v>
      </c>
      <c r="P10" s="29">
        <v>446.17</v>
      </c>
      <c r="Q10" s="66">
        <f t="shared" si="4"/>
        <v>120.00000000023192</v>
      </c>
      <c r="R10" s="29">
        <v>124.21</v>
      </c>
      <c r="S10" s="66">
        <f t="shared" si="5"/>
        <v>179.99999999992156</v>
      </c>
      <c r="T10" s="73">
        <f t="shared" si="6"/>
        <v>2033.9999999988265</v>
      </c>
      <c r="U10" s="46">
        <v>4173.52</v>
      </c>
      <c r="V10" s="12">
        <f t="shared" si="7"/>
        <v>810.0000000013097</v>
      </c>
      <c r="W10" s="30">
        <v>2368.2</v>
      </c>
      <c r="X10" s="12">
        <f t="shared" si="8"/>
        <v>0</v>
      </c>
      <c r="Y10" s="46">
        <v>217.509</v>
      </c>
      <c r="Z10" s="12">
        <f t="shared" si="9"/>
        <v>35.99999999994452</v>
      </c>
      <c r="AA10" s="46">
        <v>8394.194</v>
      </c>
      <c r="AB10" s="12">
        <f t="shared" si="10"/>
        <v>669.9999999982538</v>
      </c>
      <c r="AC10" s="46">
        <v>1117.957</v>
      </c>
      <c r="AD10" s="12">
        <f t="shared" si="11"/>
        <v>92.00000000009823</v>
      </c>
      <c r="AE10" s="46">
        <v>4472.701</v>
      </c>
      <c r="AF10" s="66">
        <f t="shared" si="12"/>
        <v>587.9999999997381</v>
      </c>
      <c r="AG10" s="29">
        <v>1836.39</v>
      </c>
      <c r="AH10" s="66">
        <f t="shared" si="12"/>
        <v>0</v>
      </c>
      <c r="AI10" s="29">
        <v>842.19</v>
      </c>
      <c r="AJ10" s="66">
        <f t="shared" si="12"/>
        <v>60.00000000062755</v>
      </c>
      <c r="AK10" s="29">
        <v>212.34</v>
      </c>
      <c r="AL10" s="66">
        <f t="shared" si="12"/>
        <v>0</v>
      </c>
      <c r="AM10" s="29">
        <v>0.14</v>
      </c>
      <c r="AN10" s="66">
        <f t="shared" si="13"/>
        <v>0</v>
      </c>
      <c r="AO10" s="71">
        <f aca="true" t="shared" si="19" ref="AO10:AO32">V10+X10+Z10+AB10+AD10+AF10+AH10+AJ10</f>
        <v>2255.999999999972</v>
      </c>
      <c r="AP10" s="11"/>
      <c r="AQ10" s="12">
        <f t="shared" si="14"/>
        <v>0</v>
      </c>
      <c r="AR10" s="11"/>
      <c r="AS10" s="12">
        <f t="shared" si="15"/>
        <v>0</v>
      </c>
      <c r="AT10" s="11"/>
      <c r="AU10" s="12">
        <f t="shared" si="16"/>
        <v>0</v>
      </c>
      <c r="AV10" s="11"/>
      <c r="AW10" s="12">
        <f t="shared" si="17"/>
        <v>0</v>
      </c>
      <c r="AX10" s="10">
        <f t="shared" si="18"/>
        <v>4289.999999998799</v>
      </c>
    </row>
    <row r="11" spans="1:50" ht="14.25" thickBot="1" thickTop="1">
      <c r="A11" s="5" t="s">
        <v>8</v>
      </c>
      <c r="B11" s="46">
        <v>2114.256</v>
      </c>
      <c r="C11" s="12">
        <f t="shared" si="0"/>
        <v>176.9999999992251</v>
      </c>
      <c r="D11" s="33">
        <v>512.429</v>
      </c>
      <c r="E11" s="12">
        <f t="shared" si="1"/>
        <v>36.00000000005821</v>
      </c>
      <c r="F11" s="46">
        <v>1297.379</v>
      </c>
      <c r="G11" s="12">
        <f t="shared" si="2"/>
        <v>245.99999999963984</v>
      </c>
      <c r="H11" s="29">
        <v>2399.22</v>
      </c>
      <c r="I11" s="12">
        <f t="shared" si="2"/>
        <v>149.99999999918145</v>
      </c>
      <c r="J11" s="29">
        <v>2654.964</v>
      </c>
      <c r="K11" s="66">
        <f t="shared" si="3"/>
        <v>498.00000000050204</v>
      </c>
      <c r="L11" s="29">
        <v>1289.91</v>
      </c>
      <c r="M11" s="69">
        <f t="shared" si="3"/>
        <v>0</v>
      </c>
      <c r="N11" s="29">
        <v>500.17</v>
      </c>
      <c r="O11" s="66">
        <f t="shared" si="3"/>
        <v>59.99999999994543</v>
      </c>
      <c r="P11" s="29">
        <v>446.19</v>
      </c>
      <c r="Q11" s="66">
        <f t="shared" si="4"/>
        <v>119.99999999989086</v>
      </c>
      <c r="R11" s="29">
        <v>124.23</v>
      </c>
      <c r="S11" s="66">
        <f t="shared" si="5"/>
        <v>120.00000000006139</v>
      </c>
      <c r="T11" s="73">
        <f t="shared" si="6"/>
        <v>1406.9999999985043</v>
      </c>
      <c r="U11" s="46">
        <v>4173.614</v>
      </c>
      <c r="V11" s="12">
        <f t="shared" si="7"/>
        <v>563.9999999948486</v>
      </c>
      <c r="W11" s="30">
        <v>2368.2</v>
      </c>
      <c r="X11" s="12">
        <f t="shared" si="8"/>
        <v>0</v>
      </c>
      <c r="Y11" s="46">
        <v>217.515</v>
      </c>
      <c r="Z11" s="12">
        <f t="shared" si="9"/>
        <v>24.00000000000091</v>
      </c>
      <c r="AA11" s="46">
        <v>8394.425</v>
      </c>
      <c r="AB11" s="12">
        <f t="shared" si="10"/>
        <v>461.99999999953434</v>
      </c>
      <c r="AC11" s="46">
        <v>1117.99</v>
      </c>
      <c r="AD11" s="12">
        <f t="shared" si="11"/>
        <v>65.99999999980355</v>
      </c>
      <c r="AE11" s="46">
        <v>4472.844</v>
      </c>
      <c r="AF11" s="66">
        <f t="shared" si="12"/>
        <v>429.0000000000873</v>
      </c>
      <c r="AG11" s="29">
        <v>1836.39</v>
      </c>
      <c r="AH11" s="66">
        <f t="shared" si="12"/>
        <v>0</v>
      </c>
      <c r="AI11" s="29">
        <v>842.2</v>
      </c>
      <c r="AJ11" s="66">
        <f t="shared" si="12"/>
        <v>59.99999999994543</v>
      </c>
      <c r="AK11" s="29">
        <v>212.34</v>
      </c>
      <c r="AL11" s="66">
        <f t="shared" si="12"/>
        <v>0</v>
      </c>
      <c r="AM11" s="29">
        <v>0.14</v>
      </c>
      <c r="AN11" s="66">
        <f t="shared" si="13"/>
        <v>0</v>
      </c>
      <c r="AO11" s="71">
        <f t="shared" si="19"/>
        <v>1604.9999999942202</v>
      </c>
      <c r="AP11" s="11"/>
      <c r="AQ11" s="12">
        <f t="shared" si="14"/>
        <v>0</v>
      </c>
      <c r="AR11" s="11"/>
      <c r="AS11" s="12">
        <f t="shared" si="15"/>
        <v>0</v>
      </c>
      <c r="AT11" s="11"/>
      <c r="AU11" s="12">
        <f t="shared" si="16"/>
        <v>0</v>
      </c>
      <c r="AV11" s="11"/>
      <c r="AW11" s="12">
        <f t="shared" si="17"/>
        <v>0</v>
      </c>
      <c r="AX11" s="10">
        <f t="shared" si="18"/>
        <v>3011.9999999927245</v>
      </c>
    </row>
    <row r="12" spans="1:50" ht="14.25" thickBot="1" thickTop="1">
      <c r="A12" s="5" t="s">
        <v>9</v>
      </c>
      <c r="B12" s="46">
        <v>2114.314</v>
      </c>
      <c r="C12" s="12">
        <f t="shared" si="0"/>
        <v>173.99999999997817</v>
      </c>
      <c r="D12" s="33">
        <v>512.449</v>
      </c>
      <c r="E12" s="12">
        <f t="shared" si="1"/>
        <v>39.99999999996362</v>
      </c>
      <c r="F12" s="46">
        <v>1297.464</v>
      </c>
      <c r="G12" s="12">
        <f t="shared" si="2"/>
        <v>255.00000000010914</v>
      </c>
      <c r="H12" s="29">
        <v>2399.27</v>
      </c>
      <c r="I12" s="12">
        <f t="shared" si="2"/>
        <v>150.0000000005457</v>
      </c>
      <c r="J12" s="29">
        <v>2655.053</v>
      </c>
      <c r="K12" s="66">
        <f t="shared" si="3"/>
        <v>533.9999999996508</v>
      </c>
      <c r="L12" s="29">
        <v>1289.91</v>
      </c>
      <c r="M12" s="69">
        <f t="shared" si="3"/>
        <v>0</v>
      </c>
      <c r="N12" s="29">
        <v>500.18</v>
      </c>
      <c r="O12" s="66">
        <f t="shared" si="3"/>
        <v>59.99999999994543</v>
      </c>
      <c r="P12" s="29">
        <v>446.2</v>
      </c>
      <c r="Q12" s="66">
        <f t="shared" si="4"/>
        <v>59.99999999994543</v>
      </c>
      <c r="R12" s="29">
        <v>124.25</v>
      </c>
      <c r="S12" s="66">
        <f t="shared" si="5"/>
        <v>119.99999999997613</v>
      </c>
      <c r="T12" s="73">
        <f t="shared" si="6"/>
        <v>1393.0000000001144</v>
      </c>
      <c r="U12" s="46">
        <v>4173.711</v>
      </c>
      <c r="V12" s="12">
        <f t="shared" si="7"/>
        <v>582.0000000039727</v>
      </c>
      <c r="W12" s="30">
        <v>2368.2</v>
      </c>
      <c r="X12" s="12">
        <f t="shared" si="8"/>
        <v>0</v>
      </c>
      <c r="Y12" s="46">
        <v>217.522</v>
      </c>
      <c r="Z12" s="12">
        <f t="shared" si="9"/>
        <v>28.00000000002001</v>
      </c>
      <c r="AA12" s="46">
        <v>8394.661</v>
      </c>
      <c r="AB12" s="12">
        <f t="shared" si="10"/>
        <v>472.0000000015716</v>
      </c>
      <c r="AC12" s="46">
        <v>1118.025</v>
      </c>
      <c r="AD12" s="12">
        <f t="shared" si="11"/>
        <v>70.00000000016371</v>
      </c>
      <c r="AE12" s="46">
        <v>4472.997</v>
      </c>
      <c r="AF12" s="66">
        <f t="shared" si="12"/>
        <v>459.00000000074215</v>
      </c>
      <c r="AG12" s="29">
        <v>1836.39</v>
      </c>
      <c r="AH12" s="66">
        <f t="shared" si="12"/>
        <v>0</v>
      </c>
      <c r="AI12" s="29">
        <v>842.22</v>
      </c>
      <c r="AJ12" s="66">
        <f t="shared" si="12"/>
        <v>119.99999999989086</v>
      </c>
      <c r="AK12" s="29">
        <v>212.34</v>
      </c>
      <c r="AL12" s="66">
        <f t="shared" si="12"/>
        <v>0</v>
      </c>
      <c r="AM12" s="29">
        <v>0.14</v>
      </c>
      <c r="AN12" s="66">
        <f t="shared" si="13"/>
        <v>0</v>
      </c>
      <c r="AO12" s="71">
        <f t="shared" si="19"/>
        <v>1731.000000006361</v>
      </c>
      <c r="AP12" s="11"/>
      <c r="AQ12" s="12">
        <f t="shared" si="14"/>
        <v>0</v>
      </c>
      <c r="AR12" s="11"/>
      <c r="AS12" s="12">
        <f t="shared" si="15"/>
        <v>0</v>
      </c>
      <c r="AT12" s="11"/>
      <c r="AU12" s="12">
        <f t="shared" si="16"/>
        <v>0</v>
      </c>
      <c r="AV12" s="11"/>
      <c r="AW12" s="12">
        <f t="shared" si="17"/>
        <v>0</v>
      </c>
      <c r="AX12" s="10">
        <f t="shared" si="18"/>
        <v>3124.0000000064756</v>
      </c>
    </row>
    <row r="13" spans="1:50" ht="14.25" thickBot="1" thickTop="1">
      <c r="A13" s="5" t="s">
        <v>10</v>
      </c>
      <c r="B13" s="46">
        <v>2114.382</v>
      </c>
      <c r="C13" s="12">
        <f t="shared" si="0"/>
        <v>204.000000000633</v>
      </c>
      <c r="D13" s="33">
        <v>512.467</v>
      </c>
      <c r="E13" s="12">
        <f t="shared" si="1"/>
        <v>36.00000000005821</v>
      </c>
      <c r="F13" s="46">
        <v>1297.514</v>
      </c>
      <c r="G13" s="12">
        <f t="shared" si="2"/>
        <v>149.99999999986358</v>
      </c>
      <c r="H13" s="29">
        <v>2399.31</v>
      </c>
      <c r="I13" s="12">
        <f t="shared" si="2"/>
        <v>119.99999999989086</v>
      </c>
      <c r="J13" s="29">
        <v>2655.162</v>
      </c>
      <c r="K13" s="66">
        <f t="shared" si="3"/>
        <v>653.9999999995416</v>
      </c>
      <c r="L13" s="29">
        <v>1289.91</v>
      </c>
      <c r="M13" s="69">
        <f t="shared" si="3"/>
        <v>0</v>
      </c>
      <c r="N13" s="29">
        <v>500.19</v>
      </c>
      <c r="O13" s="66">
        <f t="shared" si="3"/>
        <v>59.99999999994543</v>
      </c>
      <c r="P13" s="29">
        <v>446.22</v>
      </c>
      <c r="Q13" s="66">
        <f t="shared" si="4"/>
        <v>120.00000000023192</v>
      </c>
      <c r="R13" s="29">
        <v>124.27</v>
      </c>
      <c r="S13" s="66">
        <f t="shared" si="5"/>
        <v>119.99999999997613</v>
      </c>
      <c r="T13" s="73">
        <f t="shared" si="6"/>
        <v>1464.0000000001407</v>
      </c>
      <c r="U13" s="46">
        <v>4173.82</v>
      </c>
      <c r="V13" s="12">
        <f t="shared" si="7"/>
        <v>653.9999999968131</v>
      </c>
      <c r="W13" s="30">
        <v>2368.2</v>
      </c>
      <c r="X13" s="12">
        <f t="shared" si="8"/>
        <v>0</v>
      </c>
      <c r="Y13" s="46">
        <v>217.527</v>
      </c>
      <c r="Z13" s="12">
        <f t="shared" si="9"/>
        <v>19.99999999998181</v>
      </c>
      <c r="AA13" s="46">
        <v>8394.832</v>
      </c>
      <c r="AB13" s="12">
        <f t="shared" si="10"/>
        <v>342.000000000553</v>
      </c>
      <c r="AC13" s="46">
        <v>1118.068</v>
      </c>
      <c r="AD13" s="12">
        <f t="shared" si="11"/>
        <v>85.99999999978536</v>
      </c>
      <c r="AE13" s="46">
        <v>4473.175</v>
      </c>
      <c r="AF13" s="66">
        <f t="shared" si="12"/>
        <v>533.9999999996508</v>
      </c>
      <c r="AG13" s="29">
        <v>1836.39</v>
      </c>
      <c r="AH13" s="66">
        <f t="shared" si="12"/>
        <v>0</v>
      </c>
      <c r="AI13" s="29">
        <v>842.23</v>
      </c>
      <c r="AJ13" s="66">
        <f t="shared" si="12"/>
        <v>59.99999999994543</v>
      </c>
      <c r="AK13" s="29">
        <v>212.34</v>
      </c>
      <c r="AL13" s="66">
        <f t="shared" si="12"/>
        <v>0</v>
      </c>
      <c r="AM13" s="29">
        <v>0.14</v>
      </c>
      <c r="AN13" s="66">
        <f t="shared" si="13"/>
        <v>0</v>
      </c>
      <c r="AO13" s="71">
        <f t="shared" si="19"/>
        <v>1695.9999999967295</v>
      </c>
      <c r="AP13" s="11"/>
      <c r="AQ13" s="12">
        <f t="shared" si="14"/>
        <v>0</v>
      </c>
      <c r="AR13" s="11"/>
      <c r="AS13" s="12">
        <f t="shared" si="15"/>
        <v>0</v>
      </c>
      <c r="AT13" s="11"/>
      <c r="AU13" s="12">
        <f t="shared" si="16"/>
        <v>0</v>
      </c>
      <c r="AV13" s="11"/>
      <c r="AW13" s="12">
        <f t="shared" si="17"/>
        <v>0</v>
      </c>
      <c r="AX13" s="10">
        <f t="shared" si="18"/>
        <v>3159.9999999968704</v>
      </c>
    </row>
    <row r="14" spans="1:50" ht="14.25" thickBot="1" thickTop="1">
      <c r="A14" s="5" t="s">
        <v>11</v>
      </c>
      <c r="B14" s="46">
        <v>2114.437</v>
      </c>
      <c r="C14" s="12">
        <f t="shared" si="0"/>
        <v>164.99999999950887</v>
      </c>
      <c r="D14" s="33">
        <v>512.488</v>
      </c>
      <c r="E14" s="12">
        <f t="shared" si="1"/>
        <v>42.0000000001437</v>
      </c>
      <c r="F14" s="46">
        <v>1297.626</v>
      </c>
      <c r="G14" s="12">
        <f t="shared" si="2"/>
        <v>336.0000000002401</v>
      </c>
      <c r="H14" s="29">
        <v>2399.37</v>
      </c>
      <c r="I14" s="12">
        <f t="shared" si="2"/>
        <v>179.9999999998363</v>
      </c>
      <c r="J14" s="29">
        <v>2655.243</v>
      </c>
      <c r="K14" s="66">
        <f t="shared" si="3"/>
        <v>486.0000000007858</v>
      </c>
      <c r="L14" s="29">
        <v>1289.91</v>
      </c>
      <c r="M14" s="69">
        <f t="shared" si="3"/>
        <v>0</v>
      </c>
      <c r="N14" s="29">
        <v>500.2</v>
      </c>
      <c r="O14" s="66">
        <f t="shared" si="3"/>
        <v>59.99999999994543</v>
      </c>
      <c r="P14" s="29">
        <v>446.23</v>
      </c>
      <c r="Q14" s="66">
        <f t="shared" si="4"/>
        <v>59.99999999994543</v>
      </c>
      <c r="R14" s="29">
        <v>124.29</v>
      </c>
      <c r="S14" s="66">
        <f t="shared" si="5"/>
        <v>120.00000000006139</v>
      </c>
      <c r="T14" s="73">
        <f t="shared" si="6"/>
        <v>1449.000000000467</v>
      </c>
      <c r="U14" s="46">
        <v>4173.899</v>
      </c>
      <c r="V14" s="12">
        <f t="shared" si="7"/>
        <v>474.00000000379805</v>
      </c>
      <c r="W14" s="30">
        <v>2368.2</v>
      </c>
      <c r="X14" s="12">
        <f t="shared" si="8"/>
        <v>0</v>
      </c>
      <c r="Y14" s="46">
        <v>217.534</v>
      </c>
      <c r="Z14" s="12">
        <f t="shared" si="9"/>
        <v>28.00000000002001</v>
      </c>
      <c r="AA14" s="46">
        <v>8395.162</v>
      </c>
      <c r="AB14" s="12">
        <f t="shared" si="10"/>
        <v>659.9999999998545</v>
      </c>
      <c r="AC14" s="46">
        <v>1118.103</v>
      </c>
      <c r="AD14" s="12">
        <f t="shared" si="11"/>
        <v>70.00000000016371</v>
      </c>
      <c r="AE14" s="46">
        <v>4473.308</v>
      </c>
      <c r="AF14" s="66">
        <f t="shared" si="12"/>
        <v>398.9999999994325</v>
      </c>
      <c r="AG14" s="29">
        <v>1836.39</v>
      </c>
      <c r="AH14" s="66">
        <f t="shared" si="12"/>
        <v>0</v>
      </c>
      <c r="AI14" s="29">
        <v>842.24</v>
      </c>
      <c r="AJ14" s="66">
        <f t="shared" si="12"/>
        <v>59.99999999994543</v>
      </c>
      <c r="AK14" s="29">
        <v>212.34</v>
      </c>
      <c r="AL14" s="66">
        <f t="shared" si="12"/>
        <v>0</v>
      </c>
      <c r="AM14" s="29">
        <v>0.14</v>
      </c>
      <c r="AN14" s="66">
        <f t="shared" si="13"/>
        <v>0</v>
      </c>
      <c r="AO14" s="71">
        <f t="shared" si="19"/>
        <v>1691.0000000032142</v>
      </c>
      <c r="AP14" s="11"/>
      <c r="AQ14" s="12">
        <f t="shared" si="14"/>
        <v>0</v>
      </c>
      <c r="AR14" s="11"/>
      <c r="AS14" s="12">
        <f t="shared" si="15"/>
        <v>0</v>
      </c>
      <c r="AT14" s="11"/>
      <c r="AU14" s="12">
        <f t="shared" si="16"/>
        <v>0</v>
      </c>
      <c r="AV14" s="11"/>
      <c r="AW14" s="12">
        <f t="shared" si="17"/>
        <v>0</v>
      </c>
      <c r="AX14" s="10">
        <f t="shared" si="18"/>
        <v>3140.000000003681</v>
      </c>
    </row>
    <row r="15" spans="1:50" ht="14.25" thickBot="1" thickTop="1">
      <c r="A15" s="5" t="s">
        <v>12</v>
      </c>
      <c r="B15" s="46">
        <v>2114.507</v>
      </c>
      <c r="C15" s="12">
        <f t="shared" si="0"/>
        <v>210.00000000049113</v>
      </c>
      <c r="D15" s="33">
        <v>512.505</v>
      </c>
      <c r="E15" s="12">
        <f t="shared" si="1"/>
        <v>33.99999999987813</v>
      </c>
      <c r="F15" s="46">
        <v>1297.698</v>
      </c>
      <c r="G15" s="12">
        <f t="shared" si="2"/>
        <v>216.00000000034925</v>
      </c>
      <c r="H15" s="29">
        <v>2399.42</v>
      </c>
      <c r="I15" s="12">
        <f t="shared" si="2"/>
        <v>150.0000000005457</v>
      </c>
      <c r="J15" s="29">
        <v>2655.34</v>
      </c>
      <c r="K15" s="66">
        <f t="shared" si="3"/>
        <v>582.0000000012442</v>
      </c>
      <c r="L15" s="29">
        <v>1289.91</v>
      </c>
      <c r="M15" s="69">
        <f t="shared" si="3"/>
        <v>0</v>
      </c>
      <c r="N15" s="29">
        <v>500.21</v>
      </c>
      <c r="O15" s="66">
        <f t="shared" si="3"/>
        <v>59.99999999994543</v>
      </c>
      <c r="P15" s="29">
        <v>446.24</v>
      </c>
      <c r="Q15" s="66">
        <f t="shared" si="4"/>
        <v>59.99999999994543</v>
      </c>
      <c r="R15" s="29">
        <v>124.31</v>
      </c>
      <c r="S15" s="66">
        <f t="shared" si="5"/>
        <v>119.99999999997613</v>
      </c>
      <c r="T15" s="73">
        <f t="shared" si="6"/>
        <v>1432.0000000023754</v>
      </c>
      <c r="U15" s="46">
        <v>4173.986</v>
      </c>
      <c r="V15" s="12">
        <f t="shared" si="7"/>
        <v>521.999999997206</v>
      </c>
      <c r="W15" s="30">
        <v>2368.2</v>
      </c>
      <c r="X15" s="12">
        <f t="shared" si="8"/>
        <v>0</v>
      </c>
      <c r="Y15" s="46">
        <v>217.538</v>
      </c>
      <c r="Z15" s="12">
        <f t="shared" si="9"/>
        <v>16.000000000076398</v>
      </c>
      <c r="AA15" s="46">
        <v>8395.408</v>
      </c>
      <c r="AB15" s="12">
        <f t="shared" si="10"/>
        <v>491.9999999983702</v>
      </c>
      <c r="AC15" s="46">
        <v>1118.139</v>
      </c>
      <c r="AD15" s="12">
        <f t="shared" si="11"/>
        <v>71.99999999966167</v>
      </c>
      <c r="AE15" s="46">
        <v>4473.444</v>
      </c>
      <c r="AF15" s="66">
        <f t="shared" si="12"/>
        <v>408.000000001266</v>
      </c>
      <c r="AG15" s="29">
        <v>1836.39</v>
      </c>
      <c r="AH15" s="66">
        <f t="shared" si="12"/>
        <v>0</v>
      </c>
      <c r="AI15" s="29">
        <v>842.25</v>
      </c>
      <c r="AJ15" s="66">
        <f t="shared" si="12"/>
        <v>59.99999999994543</v>
      </c>
      <c r="AK15" s="29">
        <v>212.34</v>
      </c>
      <c r="AL15" s="66">
        <f t="shared" si="12"/>
        <v>0</v>
      </c>
      <c r="AM15" s="29">
        <v>0.14</v>
      </c>
      <c r="AN15" s="66">
        <f t="shared" si="13"/>
        <v>0</v>
      </c>
      <c r="AO15" s="71">
        <f t="shared" si="19"/>
        <v>1569.9999999965257</v>
      </c>
      <c r="AP15" s="11"/>
      <c r="AQ15" s="12">
        <f t="shared" si="14"/>
        <v>0</v>
      </c>
      <c r="AR15" s="11"/>
      <c r="AS15" s="12">
        <f t="shared" si="15"/>
        <v>0</v>
      </c>
      <c r="AT15" s="11"/>
      <c r="AU15" s="12">
        <f t="shared" si="16"/>
        <v>0</v>
      </c>
      <c r="AV15" s="11"/>
      <c r="AW15" s="12">
        <f t="shared" si="17"/>
        <v>0</v>
      </c>
      <c r="AX15" s="10">
        <f t="shared" si="18"/>
        <v>3001.9999999989013</v>
      </c>
    </row>
    <row r="16" spans="1:50" ht="14.25" thickBot="1" thickTop="1">
      <c r="A16" s="5" t="s">
        <v>13</v>
      </c>
      <c r="B16" s="46">
        <v>2114.659</v>
      </c>
      <c r="C16" s="12">
        <f t="shared" si="0"/>
        <v>456.00000000013097</v>
      </c>
      <c r="D16" s="33">
        <v>512.539</v>
      </c>
      <c r="E16" s="12">
        <f t="shared" si="1"/>
        <v>67.99999999998363</v>
      </c>
      <c r="F16" s="46">
        <v>1297.837</v>
      </c>
      <c r="G16" s="12">
        <f t="shared" si="2"/>
        <v>416.99999999968895</v>
      </c>
      <c r="H16" s="29">
        <v>2399.54</v>
      </c>
      <c r="I16" s="12">
        <f t="shared" si="2"/>
        <v>359.9999999996726</v>
      </c>
      <c r="J16" s="29">
        <v>2655.55</v>
      </c>
      <c r="K16" s="66">
        <f t="shared" si="3"/>
        <v>1260.0000000002183</v>
      </c>
      <c r="L16" s="29">
        <v>1289.91</v>
      </c>
      <c r="M16" s="69">
        <f t="shared" si="3"/>
        <v>0</v>
      </c>
      <c r="N16" s="29">
        <v>500.23</v>
      </c>
      <c r="O16" s="66">
        <f t="shared" si="3"/>
        <v>120.00000000023192</v>
      </c>
      <c r="P16" s="29">
        <v>446.26</v>
      </c>
      <c r="Q16" s="66">
        <f t="shared" si="4"/>
        <v>119.99999999989086</v>
      </c>
      <c r="R16" s="29">
        <v>124.34</v>
      </c>
      <c r="S16" s="66">
        <f t="shared" si="5"/>
        <v>180.00000000000682</v>
      </c>
      <c r="T16" s="73">
        <f t="shared" si="6"/>
        <v>2980.999999999824</v>
      </c>
      <c r="U16" s="46">
        <v>4174.178</v>
      </c>
      <c r="V16" s="12">
        <f t="shared" si="7"/>
        <v>1152.0000000000437</v>
      </c>
      <c r="W16" s="30">
        <v>2368.2</v>
      </c>
      <c r="X16" s="12">
        <f t="shared" si="8"/>
        <v>0</v>
      </c>
      <c r="Y16" s="46">
        <v>217.544</v>
      </c>
      <c r="Z16" s="12">
        <f t="shared" si="9"/>
        <v>24.00000000000091</v>
      </c>
      <c r="AA16" s="46">
        <v>8395.94</v>
      </c>
      <c r="AB16" s="12">
        <f t="shared" si="10"/>
        <v>1064.0000000021246</v>
      </c>
      <c r="AC16" s="46">
        <v>1118.211</v>
      </c>
      <c r="AD16" s="12">
        <f t="shared" si="11"/>
        <v>144.00000000023283</v>
      </c>
      <c r="AE16" s="46">
        <v>4473.732</v>
      </c>
      <c r="AF16" s="66">
        <f t="shared" si="12"/>
        <v>863.9999999986685</v>
      </c>
      <c r="AG16" s="46">
        <v>1836.39</v>
      </c>
      <c r="AH16" s="66">
        <f t="shared" si="12"/>
        <v>0</v>
      </c>
      <c r="AI16" s="29">
        <v>842.28</v>
      </c>
      <c r="AJ16" s="66">
        <f t="shared" si="12"/>
        <v>179.9999999998363</v>
      </c>
      <c r="AK16" s="29">
        <v>212.34</v>
      </c>
      <c r="AL16" s="66">
        <f t="shared" si="12"/>
        <v>0</v>
      </c>
      <c r="AM16" s="29">
        <v>0.14</v>
      </c>
      <c r="AN16" s="66">
        <f t="shared" si="13"/>
        <v>0</v>
      </c>
      <c r="AO16" s="71">
        <f t="shared" si="19"/>
        <v>3428.0000000009068</v>
      </c>
      <c r="AP16" s="11"/>
      <c r="AQ16" s="12">
        <f t="shared" si="14"/>
        <v>0</v>
      </c>
      <c r="AR16" s="11"/>
      <c r="AS16" s="12">
        <f t="shared" si="15"/>
        <v>0</v>
      </c>
      <c r="AT16" s="11"/>
      <c r="AU16" s="12">
        <f t="shared" si="16"/>
        <v>0</v>
      </c>
      <c r="AV16" s="11"/>
      <c r="AW16" s="12">
        <f t="shared" si="17"/>
        <v>0</v>
      </c>
      <c r="AX16" s="10">
        <f t="shared" si="18"/>
        <v>6409.000000000731</v>
      </c>
    </row>
    <row r="17" spans="1:50" ht="14.25" thickBot="1" thickTop="1">
      <c r="A17" s="5" t="s">
        <v>14</v>
      </c>
      <c r="B17" s="46">
        <v>2114.79</v>
      </c>
      <c r="C17" s="12">
        <f t="shared" si="0"/>
        <v>392.99999999957436</v>
      </c>
      <c r="D17" s="33">
        <v>512.562</v>
      </c>
      <c r="E17" s="12">
        <f t="shared" si="1"/>
        <v>46.00000000004911</v>
      </c>
      <c r="F17" s="46">
        <v>1297.932</v>
      </c>
      <c r="G17" s="12">
        <f t="shared" si="2"/>
        <v>285.00000000008185</v>
      </c>
      <c r="H17" s="29">
        <v>2399.77</v>
      </c>
      <c r="I17" s="12">
        <f t="shared" si="2"/>
        <v>690.0000000000546</v>
      </c>
      <c r="J17" s="29">
        <v>2655.711</v>
      </c>
      <c r="K17" s="66">
        <f t="shared" si="3"/>
        <v>965.9999999976208</v>
      </c>
      <c r="L17" s="29">
        <v>1289.91</v>
      </c>
      <c r="M17" s="69">
        <f t="shared" si="3"/>
        <v>0</v>
      </c>
      <c r="N17" s="29">
        <v>500.26</v>
      </c>
      <c r="O17" s="66">
        <f t="shared" si="3"/>
        <v>179.9999999998363</v>
      </c>
      <c r="P17" s="29">
        <v>446.28</v>
      </c>
      <c r="Q17" s="66">
        <f t="shared" si="4"/>
        <v>119.99999999989086</v>
      </c>
      <c r="R17" s="29">
        <v>124.37</v>
      </c>
      <c r="S17" s="66">
        <f t="shared" si="5"/>
        <v>180.00000000000682</v>
      </c>
      <c r="T17" s="73">
        <f t="shared" si="6"/>
        <v>2859.9999999971146</v>
      </c>
      <c r="U17" s="46">
        <v>4174.318</v>
      </c>
      <c r="V17" s="12">
        <f t="shared" si="7"/>
        <v>840.0000000019645</v>
      </c>
      <c r="W17" s="30">
        <v>2368.2</v>
      </c>
      <c r="X17" s="12">
        <f t="shared" si="8"/>
        <v>0</v>
      </c>
      <c r="Y17" s="46">
        <v>217.548</v>
      </c>
      <c r="Z17" s="12">
        <f t="shared" si="9"/>
        <v>15.99999999996271</v>
      </c>
      <c r="AA17" s="46">
        <v>8396.291</v>
      </c>
      <c r="AB17" s="12">
        <f t="shared" si="10"/>
        <v>701.9999999974971</v>
      </c>
      <c r="AC17" s="46">
        <v>1118.262</v>
      </c>
      <c r="AD17" s="12">
        <f t="shared" si="11"/>
        <v>101.99999999986176</v>
      </c>
      <c r="AE17" s="46">
        <v>4473.937</v>
      </c>
      <c r="AF17" s="66">
        <f t="shared" si="12"/>
        <v>614.9999999997817</v>
      </c>
      <c r="AG17" s="46">
        <v>1836.4</v>
      </c>
      <c r="AH17" s="66">
        <f t="shared" si="12"/>
        <v>59.99999999994543</v>
      </c>
      <c r="AI17" s="29">
        <v>842.3</v>
      </c>
      <c r="AJ17" s="66">
        <f t="shared" si="12"/>
        <v>119.99999999989086</v>
      </c>
      <c r="AK17" s="29">
        <v>212.34</v>
      </c>
      <c r="AL17" s="66">
        <f t="shared" si="12"/>
        <v>0</v>
      </c>
      <c r="AM17" s="29">
        <v>0.14</v>
      </c>
      <c r="AN17" s="66">
        <f t="shared" si="13"/>
        <v>0</v>
      </c>
      <c r="AO17" s="71">
        <f t="shared" si="19"/>
        <v>2454.999999998904</v>
      </c>
      <c r="AP17" s="11"/>
      <c r="AQ17" s="12">
        <f t="shared" si="14"/>
        <v>0</v>
      </c>
      <c r="AR17" s="11"/>
      <c r="AS17" s="12">
        <f t="shared" si="15"/>
        <v>0</v>
      </c>
      <c r="AT17" s="11"/>
      <c r="AU17" s="12">
        <f t="shared" si="16"/>
        <v>0</v>
      </c>
      <c r="AV17" s="11"/>
      <c r="AW17" s="12">
        <f t="shared" si="17"/>
        <v>0</v>
      </c>
      <c r="AX17" s="10">
        <f t="shared" si="18"/>
        <v>5314.999999996018</v>
      </c>
    </row>
    <row r="18" spans="1:50" ht="14.25" thickBot="1" thickTop="1">
      <c r="A18" s="5" t="s">
        <v>15</v>
      </c>
      <c r="B18" s="46">
        <v>2114.928</v>
      </c>
      <c r="C18" s="12">
        <f t="shared" si="0"/>
        <v>413.9999999997599</v>
      </c>
      <c r="D18" s="33">
        <v>512.585</v>
      </c>
      <c r="E18" s="12">
        <f t="shared" si="1"/>
        <v>46.00000000004911</v>
      </c>
      <c r="F18" s="46">
        <v>1298.036</v>
      </c>
      <c r="G18" s="12">
        <f t="shared" si="2"/>
        <v>312.0000000001255</v>
      </c>
      <c r="H18" s="29">
        <v>2399.99</v>
      </c>
      <c r="I18" s="12">
        <f t="shared" si="2"/>
        <v>659.9999999993997</v>
      </c>
      <c r="J18" s="29">
        <v>2655.9</v>
      </c>
      <c r="K18" s="66">
        <f t="shared" si="3"/>
        <v>1134.0000000018335</v>
      </c>
      <c r="L18" s="29">
        <v>1289.91</v>
      </c>
      <c r="M18" s="69">
        <f t="shared" si="3"/>
        <v>0</v>
      </c>
      <c r="N18" s="29">
        <v>500.28</v>
      </c>
      <c r="O18" s="66">
        <f t="shared" si="3"/>
        <v>119.99999999989086</v>
      </c>
      <c r="P18" s="29">
        <v>446.3</v>
      </c>
      <c r="Q18" s="66">
        <f t="shared" si="4"/>
        <v>120.00000000023192</v>
      </c>
      <c r="R18" s="29">
        <v>124.41</v>
      </c>
      <c r="S18" s="66">
        <f t="shared" si="5"/>
        <v>239.99999999995225</v>
      </c>
      <c r="T18" s="73">
        <f t="shared" si="6"/>
        <v>3046.000000001243</v>
      </c>
      <c r="U18" s="46">
        <v>4174.487</v>
      </c>
      <c r="V18" s="12">
        <f t="shared" si="7"/>
        <v>1013.9999999992142</v>
      </c>
      <c r="W18" s="30">
        <v>2368.2</v>
      </c>
      <c r="X18" s="12">
        <f t="shared" si="8"/>
        <v>0</v>
      </c>
      <c r="Y18" s="46">
        <v>217.551</v>
      </c>
      <c r="Z18" s="12">
        <f t="shared" si="9"/>
        <v>11.999999999943611</v>
      </c>
      <c r="AA18" s="46">
        <v>8396.687</v>
      </c>
      <c r="AB18" s="12">
        <f t="shared" si="10"/>
        <v>792.0000000012806</v>
      </c>
      <c r="AC18" s="46">
        <v>1118.319</v>
      </c>
      <c r="AD18" s="12">
        <f t="shared" si="11"/>
        <v>114.00000000003274</v>
      </c>
      <c r="AE18" s="46">
        <v>4474.173</v>
      </c>
      <c r="AF18" s="66">
        <f t="shared" si="12"/>
        <v>707.9999999996289</v>
      </c>
      <c r="AG18" s="46">
        <v>1836.4</v>
      </c>
      <c r="AH18" s="66">
        <f t="shared" si="12"/>
        <v>0</v>
      </c>
      <c r="AI18" s="29">
        <v>842.33</v>
      </c>
      <c r="AJ18" s="66">
        <f t="shared" si="12"/>
        <v>180.0000000005184</v>
      </c>
      <c r="AK18" s="29">
        <v>212.34</v>
      </c>
      <c r="AL18" s="66">
        <f t="shared" si="12"/>
        <v>0</v>
      </c>
      <c r="AM18" s="29">
        <v>0.14</v>
      </c>
      <c r="AN18" s="66">
        <f t="shared" si="13"/>
        <v>0</v>
      </c>
      <c r="AO18" s="71">
        <f t="shared" si="19"/>
        <v>2820.0000000006185</v>
      </c>
      <c r="AP18" s="11"/>
      <c r="AQ18" s="12">
        <f t="shared" si="14"/>
        <v>0</v>
      </c>
      <c r="AR18" s="11"/>
      <c r="AS18" s="12">
        <f t="shared" si="15"/>
        <v>0</v>
      </c>
      <c r="AT18" s="11"/>
      <c r="AU18" s="12">
        <f t="shared" si="16"/>
        <v>0</v>
      </c>
      <c r="AV18" s="11"/>
      <c r="AW18" s="12">
        <f t="shared" si="17"/>
        <v>0</v>
      </c>
      <c r="AX18" s="10">
        <f t="shared" si="18"/>
        <v>5866.000000001861</v>
      </c>
    </row>
    <row r="19" spans="1:50" ht="14.25" thickBot="1" thickTop="1">
      <c r="A19" s="5" t="s">
        <v>16</v>
      </c>
      <c r="B19" s="46">
        <v>2115.068</v>
      </c>
      <c r="C19" s="12">
        <f t="shared" si="0"/>
        <v>420.00000000098225</v>
      </c>
      <c r="D19" s="33">
        <v>512.608</v>
      </c>
      <c r="E19" s="12">
        <f t="shared" si="1"/>
        <v>45.99999999982174</v>
      </c>
      <c r="F19" s="46">
        <v>1298.137</v>
      </c>
      <c r="G19" s="12">
        <f t="shared" si="2"/>
        <v>302.9999999996562</v>
      </c>
      <c r="H19" s="29">
        <v>2400.2</v>
      </c>
      <c r="I19" s="12">
        <f t="shared" si="2"/>
        <v>630.0000000001091</v>
      </c>
      <c r="J19" s="29">
        <v>2656.087</v>
      </c>
      <c r="K19" s="66">
        <f t="shared" si="3"/>
        <v>1121.9999999993888</v>
      </c>
      <c r="L19" s="29">
        <v>1289.91</v>
      </c>
      <c r="M19" s="69">
        <f t="shared" si="3"/>
        <v>0</v>
      </c>
      <c r="N19" s="29">
        <v>500.3</v>
      </c>
      <c r="O19" s="66">
        <f t="shared" si="3"/>
        <v>120.00000000023192</v>
      </c>
      <c r="P19" s="29">
        <v>446.32</v>
      </c>
      <c r="Q19" s="66">
        <f t="shared" si="4"/>
        <v>119.99999999989086</v>
      </c>
      <c r="R19" s="29">
        <v>124.45</v>
      </c>
      <c r="S19" s="66">
        <f t="shared" si="5"/>
        <v>240.00000000003752</v>
      </c>
      <c r="T19" s="73">
        <f t="shared" si="6"/>
        <v>3001.0000000001182</v>
      </c>
      <c r="U19" s="46">
        <v>4174.65</v>
      </c>
      <c r="V19" s="12">
        <f t="shared" si="7"/>
        <v>977.999999997337</v>
      </c>
      <c r="W19" s="30">
        <v>2368.2</v>
      </c>
      <c r="X19" s="12">
        <f t="shared" si="8"/>
        <v>0</v>
      </c>
      <c r="Y19" s="46">
        <v>217.554</v>
      </c>
      <c r="Z19" s="12">
        <f t="shared" si="9"/>
        <v>12.000000000057298</v>
      </c>
      <c r="AA19" s="46">
        <v>8397.07</v>
      </c>
      <c r="AB19" s="12">
        <f t="shared" si="10"/>
        <v>765.9999999996217</v>
      </c>
      <c r="AC19" s="80">
        <v>1118.378</v>
      </c>
      <c r="AD19" s="12">
        <f t="shared" si="11"/>
        <v>117.99999999993815</v>
      </c>
      <c r="AE19" s="46">
        <v>4474.392</v>
      </c>
      <c r="AF19" s="66">
        <f t="shared" si="12"/>
        <v>657.0000000001528</v>
      </c>
      <c r="AG19" s="46">
        <v>1836.4</v>
      </c>
      <c r="AH19" s="66">
        <f t="shared" si="12"/>
        <v>0</v>
      </c>
      <c r="AI19" s="29">
        <v>842.37</v>
      </c>
      <c r="AJ19" s="66">
        <f t="shared" si="12"/>
        <v>239.99999999978172</v>
      </c>
      <c r="AK19" s="29">
        <v>212.34</v>
      </c>
      <c r="AL19" s="66">
        <f t="shared" si="12"/>
        <v>0</v>
      </c>
      <c r="AM19" s="29">
        <v>0.14</v>
      </c>
      <c r="AN19" s="66">
        <f t="shared" si="13"/>
        <v>0</v>
      </c>
      <c r="AO19" s="71">
        <f t="shared" si="19"/>
        <v>2770.9999999968886</v>
      </c>
      <c r="AP19" s="11"/>
      <c r="AQ19" s="12">
        <f t="shared" si="14"/>
        <v>0</v>
      </c>
      <c r="AR19" s="11"/>
      <c r="AS19" s="12">
        <f t="shared" si="15"/>
        <v>0</v>
      </c>
      <c r="AT19" s="11"/>
      <c r="AU19" s="12">
        <f t="shared" si="16"/>
        <v>0</v>
      </c>
      <c r="AV19" s="11"/>
      <c r="AW19" s="12">
        <f t="shared" si="17"/>
        <v>0</v>
      </c>
      <c r="AX19" s="10">
        <f t="shared" si="18"/>
        <v>5771.999999997007</v>
      </c>
    </row>
    <row r="20" spans="1:50" ht="14.25" thickBot="1" thickTop="1">
      <c r="A20" s="5" t="s">
        <v>17</v>
      </c>
      <c r="B20" s="46">
        <v>2115.214</v>
      </c>
      <c r="C20" s="12">
        <f t="shared" si="0"/>
        <v>437.99999999919237</v>
      </c>
      <c r="D20" s="33">
        <v>512.632</v>
      </c>
      <c r="E20" s="12">
        <f t="shared" si="1"/>
        <v>48.00000000000182</v>
      </c>
      <c r="F20" s="46">
        <v>1298.244</v>
      </c>
      <c r="G20" s="12">
        <f t="shared" si="2"/>
        <v>320.9999999999127</v>
      </c>
      <c r="H20" s="29">
        <v>2400.43</v>
      </c>
      <c r="I20" s="12">
        <f t="shared" si="2"/>
        <v>690.0000000000546</v>
      </c>
      <c r="J20" s="29">
        <v>2656.29</v>
      </c>
      <c r="K20" s="66">
        <f t="shared" si="3"/>
        <v>1217.9999999998472</v>
      </c>
      <c r="L20" s="29">
        <v>1289.91</v>
      </c>
      <c r="M20" s="69">
        <f t="shared" si="3"/>
        <v>0</v>
      </c>
      <c r="N20" s="29">
        <v>500.33</v>
      </c>
      <c r="O20" s="66">
        <f t="shared" si="3"/>
        <v>179.9999999998363</v>
      </c>
      <c r="P20" s="29">
        <v>446.33</v>
      </c>
      <c r="Q20" s="66">
        <f t="shared" si="4"/>
        <v>59.99999999994543</v>
      </c>
      <c r="R20" s="29">
        <v>124.49</v>
      </c>
      <c r="S20" s="66">
        <f t="shared" si="5"/>
        <v>239.99999999995225</v>
      </c>
      <c r="T20" s="73">
        <f t="shared" si="6"/>
        <v>3194.9999999987426</v>
      </c>
      <c r="U20" s="46">
        <v>4174.825</v>
      </c>
      <c r="V20" s="12">
        <f t="shared" si="7"/>
        <v>1050.0000000010914</v>
      </c>
      <c r="W20" s="30">
        <v>2368.2</v>
      </c>
      <c r="X20" s="12">
        <f t="shared" si="8"/>
        <v>0</v>
      </c>
      <c r="Y20" s="46">
        <v>217.557</v>
      </c>
      <c r="Z20" s="12">
        <f t="shared" si="9"/>
        <v>11.999999999943611</v>
      </c>
      <c r="AA20" s="46">
        <v>8397.468</v>
      </c>
      <c r="AB20" s="12">
        <f t="shared" si="10"/>
        <v>796.0000000020955</v>
      </c>
      <c r="AC20" s="29">
        <v>1118.436</v>
      </c>
      <c r="AD20" s="12">
        <f t="shared" si="11"/>
        <v>115.99999999998545</v>
      </c>
      <c r="AE20" s="46">
        <v>4474.631</v>
      </c>
      <c r="AF20" s="66">
        <f t="shared" si="12"/>
        <v>717.0000000014625</v>
      </c>
      <c r="AG20" s="46">
        <v>1836.4</v>
      </c>
      <c r="AH20" s="66">
        <f t="shared" si="12"/>
        <v>0</v>
      </c>
      <c r="AI20" s="29">
        <v>842.41</v>
      </c>
      <c r="AJ20" s="66">
        <f t="shared" si="12"/>
        <v>239.99999999978172</v>
      </c>
      <c r="AK20" s="29">
        <v>212.34</v>
      </c>
      <c r="AL20" s="66">
        <f t="shared" si="12"/>
        <v>0</v>
      </c>
      <c r="AM20" s="29">
        <v>0.14</v>
      </c>
      <c r="AN20" s="66">
        <f t="shared" si="13"/>
        <v>0</v>
      </c>
      <c r="AO20" s="71">
        <f t="shared" si="19"/>
        <v>2931.00000000436</v>
      </c>
      <c r="AP20" s="11"/>
      <c r="AQ20" s="12">
        <f t="shared" si="14"/>
        <v>0</v>
      </c>
      <c r="AR20" s="11"/>
      <c r="AS20" s="12">
        <f t="shared" si="15"/>
        <v>0</v>
      </c>
      <c r="AT20" s="11"/>
      <c r="AU20" s="12">
        <f t="shared" si="16"/>
        <v>0</v>
      </c>
      <c r="AV20" s="11"/>
      <c r="AW20" s="12">
        <f t="shared" si="17"/>
        <v>0</v>
      </c>
      <c r="AX20" s="10">
        <f t="shared" si="18"/>
        <v>6126.000000003103</v>
      </c>
    </row>
    <row r="21" spans="1:50" ht="14.25" thickBot="1" thickTop="1">
      <c r="A21" s="5" t="s">
        <v>18</v>
      </c>
      <c r="B21" s="46">
        <v>2115.353</v>
      </c>
      <c r="C21" s="12">
        <f t="shared" si="0"/>
        <v>417.0000000003711</v>
      </c>
      <c r="D21" s="33">
        <v>512.654</v>
      </c>
      <c r="E21" s="12">
        <f t="shared" si="1"/>
        <v>44.000000000096406</v>
      </c>
      <c r="F21" s="46">
        <v>1298.347</v>
      </c>
      <c r="G21" s="12">
        <f t="shared" si="2"/>
        <v>309.00000000019645</v>
      </c>
      <c r="H21" s="29">
        <v>2400.61</v>
      </c>
      <c r="I21" s="12">
        <f t="shared" si="2"/>
        <v>540.0000000008731</v>
      </c>
      <c r="J21" s="29">
        <v>2656.475</v>
      </c>
      <c r="K21" s="66">
        <f t="shared" si="3"/>
        <v>1109.9999999996726</v>
      </c>
      <c r="L21" s="29">
        <v>1289.91</v>
      </c>
      <c r="M21" s="69">
        <f t="shared" si="3"/>
        <v>0</v>
      </c>
      <c r="N21" s="29">
        <v>500.36</v>
      </c>
      <c r="O21" s="66">
        <f t="shared" si="3"/>
        <v>180.00000000017735</v>
      </c>
      <c r="P21" s="29">
        <v>446.35</v>
      </c>
      <c r="Q21" s="66">
        <f t="shared" si="4"/>
        <v>120.00000000023192</v>
      </c>
      <c r="R21" s="29">
        <v>124.51</v>
      </c>
      <c r="S21" s="66">
        <f t="shared" si="5"/>
        <v>120.00000000006139</v>
      </c>
      <c r="T21" s="73">
        <f t="shared" si="6"/>
        <v>2840.0000000016803</v>
      </c>
      <c r="U21" s="46">
        <v>4174.99</v>
      </c>
      <c r="V21" s="12">
        <f t="shared" si="7"/>
        <v>989.9999999997817</v>
      </c>
      <c r="W21" s="30">
        <v>2368.2</v>
      </c>
      <c r="X21" s="12">
        <f t="shared" si="8"/>
        <v>0</v>
      </c>
      <c r="Y21" s="46">
        <v>217.56</v>
      </c>
      <c r="Z21" s="12">
        <f t="shared" si="9"/>
        <v>12.000000000057298</v>
      </c>
      <c r="AA21" s="46">
        <v>8397.863</v>
      </c>
      <c r="AB21" s="12">
        <f t="shared" si="10"/>
        <v>789.9999999972351</v>
      </c>
      <c r="AC21" s="46">
        <v>1118.49</v>
      </c>
      <c r="AD21" s="12">
        <f t="shared" si="11"/>
        <v>108.00000000017462</v>
      </c>
      <c r="AE21" s="46">
        <v>4474.861</v>
      </c>
      <c r="AF21" s="66">
        <f t="shared" si="12"/>
        <v>689.9999999986903</v>
      </c>
      <c r="AG21" s="46">
        <v>1836.4</v>
      </c>
      <c r="AH21" s="66">
        <f t="shared" si="12"/>
        <v>0</v>
      </c>
      <c r="AI21" s="29">
        <v>842.45</v>
      </c>
      <c r="AJ21" s="66">
        <f t="shared" si="12"/>
        <v>240.00000000046384</v>
      </c>
      <c r="AK21" s="29">
        <v>212.34</v>
      </c>
      <c r="AL21" s="66">
        <f t="shared" si="12"/>
        <v>0</v>
      </c>
      <c r="AM21" s="29">
        <v>0.14</v>
      </c>
      <c r="AN21" s="66">
        <f t="shared" si="13"/>
        <v>0</v>
      </c>
      <c r="AO21" s="71">
        <f t="shared" si="19"/>
        <v>2829.999999996403</v>
      </c>
      <c r="AP21" s="11"/>
      <c r="AQ21" s="12">
        <f t="shared" si="14"/>
        <v>0</v>
      </c>
      <c r="AR21" s="11"/>
      <c r="AS21" s="12">
        <f t="shared" si="15"/>
        <v>0</v>
      </c>
      <c r="AT21" s="11"/>
      <c r="AU21" s="12">
        <f t="shared" si="16"/>
        <v>0</v>
      </c>
      <c r="AV21" s="11"/>
      <c r="AW21" s="12">
        <f t="shared" si="17"/>
        <v>0</v>
      </c>
      <c r="AX21" s="10">
        <f t="shared" si="18"/>
        <v>5669.999999998083</v>
      </c>
    </row>
    <row r="22" spans="1:50" ht="14.25" thickBot="1" thickTop="1">
      <c r="A22" s="5" t="s">
        <v>19</v>
      </c>
      <c r="B22" s="46">
        <v>2115.487</v>
      </c>
      <c r="C22" s="12">
        <f t="shared" si="0"/>
        <v>402.00000000004366</v>
      </c>
      <c r="D22" s="33">
        <v>512.678</v>
      </c>
      <c r="E22" s="12">
        <f t="shared" si="1"/>
        <v>48.00000000000182</v>
      </c>
      <c r="F22" s="46">
        <v>1298.453</v>
      </c>
      <c r="G22" s="12">
        <f t="shared" si="2"/>
        <v>317.99999999998363</v>
      </c>
      <c r="H22" s="29">
        <v>2400.81</v>
      </c>
      <c r="I22" s="12">
        <f t="shared" si="2"/>
        <v>599.9999999994543</v>
      </c>
      <c r="J22" s="29">
        <v>2656.665</v>
      </c>
      <c r="K22" s="66">
        <f t="shared" si="3"/>
        <v>1140.0000000003274</v>
      </c>
      <c r="L22" s="29">
        <v>1289.91</v>
      </c>
      <c r="M22" s="69">
        <f t="shared" si="3"/>
        <v>0</v>
      </c>
      <c r="N22" s="29">
        <v>500.38</v>
      </c>
      <c r="O22" s="66">
        <f t="shared" si="3"/>
        <v>119.99999999989086</v>
      </c>
      <c r="P22" s="29">
        <v>446.37</v>
      </c>
      <c r="Q22" s="66">
        <f t="shared" si="4"/>
        <v>119.99999999989086</v>
      </c>
      <c r="R22" s="29">
        <v>124.53</v>
      </c>
      <c r="S22" s="66">
        <f t="shared" si="5"/>
        <v>119.99999999997613</v>
      </c>
      <c r="T22" s="73">
        <f t="shared" si="6"/>
        <v>2867.999999999569</v>
      </c>
      <c r="U22" s="46">
        <v>4175.158</v>
      </c>
      <c r="V22" s="12">
        <f t="shared" si="7"/>
        <v>1008.0000000034488</v>
      </c>
      <c r="W22" s="30">
        <v>2368.2</v>
      </c>
      <c r="X22" s="12">
        <f t="shared" si="8"/>
        <v>0</v>
      </c>
      <c r="Y22" s="46">
        <v>217.564</v>
      </c>
      <c r="Z22" s="12">
        <f t="shared" si="9"/>
        <v>15.99999999996271</v>
      </c>
      <c r="AA22" s="46">
        <v>8398.265</v>
      </c>
      <c r="AB22" s="12">
        <f t="shared" si="10"/>
        <v>804.0000000000873</v>
      </c>
      <c r="AC22" s="46">
        <v>1118.545</v>
      </c>
      <c r="AD22" s="12">
        <f t="shared" si="11"/>
        <v>110.00000000012733</v>
      </c>
      <c r="AE22" s="46">
        <v>4475.09</v>
      </c>
      <c r="AF22" s="66">
        <f t="shared" si="12"/>
        <v>687.0000000008076</v>
      </c>
      <c r="AG22" s="46">
        <v>1836.4</v>
      </c>
      <c r="AH22" s="66">
        <f t="shared" si="12"/>
        <v>0</v>
      </c>
      <c r="AI22" s="29">
        <v>842.48</v>
      </c>
      <c r="AJ22" s="66">
        <f t="shared" si="12"/>
        <v>179.9999999998363</v>
      </c>
      <c r="AK22" s="29">
        <v>212.34</v>
      </c>
      <c r="AL22" s="66">
        <f t="shared" si="12"/>
        <v>0</v>
      </c>
      <c r="AM22" s="29">
        <v>0.14</v>
      </c>
      <c r="AN22" s="66">
        <f t="shared" si="13"/>
        <v>0</v>
      </c>
      <c r="AO22" s="71">
        <f t="shared" si="19"/>
        <v>2805.00000000427</v>
      </c>
      <c r="AP22" s="11"/>
      <c r="AQ22" s="12">
        <f t="shared" si="14"/>
        <v>0</v>
      </c>
      <c r="AR22" s="11"/>
      <c r="AS22" s="12">
        <f t="shared" si="15"/>
        <v>0</v>
      </c>
      <c r="AT22" s="11"/>
      <c r="AU22" s="12">
        <f t="shared" si="16"/>
        <v>0</v>
      </c>
      <c r="AV22" s="11"/>
      <c r="AW22" s="12">
        <f t="shared" si="17"/>
        <v>0</v>
      </c>
      <c r="AX22" s="10">
        <f t="shared" si="18"/>
        <v>5673.000000003839</v>
      </c>
    </row>
    <row r="23" spans="1:50" ht="14.25" thickBot="1" thickTop="1">
      <c r="A23" s="5" t="s">
        <v>20</v>
      </c>
      <c r="B23" s="46">
        <v>2115.612</v>
      </c>
      <c r="C23" s="12">
        <f t="shared" si="0"/>
        <v>375</v>
      </c>
      <c r="D23" s="33">
        <v>512.701</v>
      </c>
      <c r="E23" s="12">
        <f t="shared" si="1"/>
        <v>46.00000000004911</v>
      </c>
      <c r="F23" s="46">
        <v>1298.558</v>
      </c>
      <c r="G23" s="12">
        <f t="shared" si="2"/>
        <v>315.00000000005457</v>
      </c>
      <c r="H23" s="29">
        <v>2400.99</v>
      </c>
      <c r="I23" s="12">
        <f t="shared" si="2"/>
        <v>539.9999999995089</v>
      </c>
      <c r="J23" s="29">
        <v>2656.849</v>
      </c>
      <c r="K23" s="66">
        <f t="shared" si="3"/>
        <v>1104.0000000011787</v>
      </c>
      <c r="L23" s="29">
        <v>1289.91</v>
      </c>
      <c r="M23" s="69">
        <f t="shared" si="3"/>
        <v>0</v>
      </c>
      <c r="N23" s="29">
        <v>500.4</v>
      </c>
      <c r="O23" s="66">
        <f t="shared" si="3"/>
        <v>119.99999999989086</v>
      </c>
      <c r="P23" s="29">
        <v>446.39</v>
      </c>
      <c r="Q23" s="66">
        <f t="shared" si="4"/>
        <v>119.99999999989086</v>
      </c>
      <c r="R23" s="29">
        <v>124.56</v>
      </c>
      <c r="S23" s="66">
        <f t="shared" si="5"/>
        <v>180.00000000000682</v>
      </c>
      <c r="T23" s="73">
        <f t="shared" si="6"/>
        <v>2800.00000000058</v>
      </c>
      <c r="U23" s="46">
        <v>4175.324</v>
      </c>
      <c r="V23" s="12">
        <f t="shared" si="7"/>
        <v>995.9999999955471</v>
      </c>
      <c r="W23" s="30">
        <v>2368.2</v>
      </c>
      <c r="X23" s="12">
        <f t="shared" si="8"/>
        <v>0</v>
      </c>
      <c r="Y23" s="46">
        <v>217.567</v>
      </c>
      <c r="Z23" s="12">
        <f t="shared" si="9"/>
        <v>12.000000000057298</v>
      </c>
      <c r="AA23" s="46">
        <v>8398.654</v>
      </c>
      <c r="AB23" s="12">
        <f t="shared" si="10"/>
        <v>778.0000000020664</v>
      </c>
      <c r="AC23" s="46">
        <v>1118.6</v>
      </c>
      <c r="AD23" s="12">
        <f t="shared" si="11"/>
        <v>109.99999999967258</v>
      </c>
      <c r="AE23" s="46">
        <v>4475.323</v>
      </c>
      <c r="AF23" s="66">
        <f t="shared" si="12"/>
        <v>699.0000000005239</v>
      </c>
      <c r="AG23" s="46">
        <v>1836.4</v>
      </c>
      <c r="AH23" s="66">
        <f t="shared" si="12"/>
        <v>0</v>
      </c>
      <c r="AI23" s="29">
        <v>842.52</v>
      </c>
      <c r="AJ23" s="66">
        <f t="shared" si="12"/>
        <v>239.99999999978172</v>
      </c>
      <c r="AK23" s="29">
        <v>212.34</v>
      </c>
      <c r="AL23" s="66">
        <f t="shared" si="12"/>
        <v>0</v>
      </c>
      <c r="AM23" s="29">
        <v>0.14</v>
      </c>
      <c r="AN23" s="66">
        <f t="shared" si="13"/>
        <v>0</v>
      </c>
      <c r="AO23" s="71">
        <f t="shared" si="19"/>
        <v>2834.999999997649</v>
      </c>
      <c r="AP23" s="11"/>
      <c r="AQ23" s="12">
        <f t="shared" si="14"/>
        <v>0</v>
      </c>
      <c r="AR23" s="11"/>
      <c r="AS23" s="12">
        <f t="shared" si="15"/>
        <v>0</v>
      </c>
      <c r="AT23" s="11"/>
      <c r="AU23" s="12">
        <f t="shared" si="16"/>
        <v>0</v>
      </c>
      <c r="AV23" s="11"/>
      <c r="AW23" s="12">
        <f t="shared" si="17"/>
        <v>0</v>
      </c>
      <c r="AX23" s="10">
        <f t="shared" si="18"/>
        <v>5634.999999998228</v>
      </c>
    </row>
    <row r="24" spans="1:50" ht="14.25" thickBot="1" thickTop="1">
      <c r="A24" s="5" t="s">
        <v>21</v>
      </c>
      <c r="B24" s="46">
        <v>2115.731</v>
      </c>
      <c r="C24" s="12">
        <f t="shared" si="0"/>
        <v>357.00000000042564</v>
      </c>
      <c r="D24" s="33">
        <v>512.725</v>
      </c>
      <c r="E24" s="12">
        <f t="shared" si="1"/>
        <v>48.00000000000182</v>
      </c>
      <c r="F24" s="46">
        <v>1298.665</v>
      </c>
      <c r="G24" s="12">
        <f t="shared" si="2"/>
        <v>320.9999999999127</v>
      </c>
      <c r="H24" s="29">
        <v>2401.17</v>
      </c>
      <c r="I24" s="12">
        <f t="shared" si="2"/>
        <v>540.0000000008731</v>
      </c>
      <c r="J24" s="29">
        <v>2657.027</v>
      </c>
      <c r="K24" s="66">
        <f t="shared" si="3"/>
        <v>1067.9999999993015</v>
      </c>
      <c r="L24" s="29">
        <v>1289.91</v>
      </c>
      <c r="M24" s="69">
        <f t="shared" si="3"/>
        <v>0</v>
      </c>
      <c r="N24" s="29">
        <v>500.43</v>
      </c>
      <c r="O24" s="66">
        <f t="shared" si="3"/>
        <v>180.00000000017735</v>
      </c>
      <c r="P24" s="29">
        <v>446.4</v>
      </c>
      <c r="Q24" s="66">
        <f t="shared" si="4"/>
        <v>59.99999999994543</v>
      </c>
      <c r="R24" s="29">
        <v>124.59</v>
      </c>
      <c r="S24" s="66">
        <f t="shared" si="5"/>
        <v>180.00000000000682</v>
      </c>
      <c r="T24" s="73">
        <f t="shared" si="6"/>
        <v>2754.0000000006444</v>
      </c>
      <c r="U24" s="46">
        <v>4175.494</v>
      </c>
      <c r="V24" s="12">
        <f t="shared" si="7"/>
        <v>1020.0000000004366</v>
      </c>
      <c r="W24" s="30">
        <v>2368.2</v>
      </c>
      <c r="X24" s="12">
        <f t="shared" si="8"/>
        <v>0</v>
      </c>
      <c r="Y24" s="46">
        <v>217.571</v>
      </c>
      <c r="Z24" s="12">
        <f t="shared" si="9"/>
        <v>15.99999999996271</v>
      </c>
      <c r="AA24" s="46">
        <v>8399.07</v>
      </c>
      <c r="AB24" s="12">
        <f t="shared" si="10"/>
        <v>831.9999999985157</v>
      </c>
      <c r="AC24" s="46">
        <v>1118.656</v>
      </c>
      <c r="AD24" s="12">
        <f t="shared" si="11"/>
        <v>112.00000000008004</v>
      </c>
      <c r="AE24" s="46">
        <v>4475.557</v>
      </c>
      <c r="AF24" s="66">
        <f t="shared" si="12"/>
        <v>701.9999999984066</v>
      </c>
      <c r="AG24" s="46">
        <v>1836.4</v>
      </c>
      <c r="AH24" s="66">
        <f t="shared" si="12"/>
        <v>0</v>
      </c>
      <c r="AI24" s="29">
        <v>842.56</v>
      </c>
      <c r="AJ24" s="66">
        <f t="shared" si="12"/>
        <v>239.99999999978172</v>
      </c>
      <c r="AK24" s="29">
        <v>212.34</v>
      </c>
      <c r="AL24" s="66">
        <f t="shared" si="12"/>
        <v>0</v>
      </c>
      <c r="AM24" s="29">
        <v>0.14</v>
      </c>
      <c r="AN24" s="66">
        <f t="shared" si="13"/>
        <v>0</v>
      </c>
      <c r="AO24" s="71">
        <f t="shared" si="19"/>
        <v>2921.9999999971833</v>
      </c>
      <c r="AP24" s="11"/>
      <c r="AQ24" s="12">
        <f t="shared" si="14"/>
        <v>0</v>
      </c>
      <c r="AR24" s="11"/>
      <c r="AS24" s="12">
        <f t="shared" si="15"/>
        <v>0</v>
      </c>
      <c r="AT24" s="11"/>
      <c r="AU24" s="12">
        <f t="shared" si="16"/>
        <v>0</v>
      </c>
      <c r="AV24" s="11"/>
      <c r="AW24" s="12">
        <f t="shared" si="17"/>
        <v>0</v>
      </c>
      <c r="AX24" s="10">
        <f t="shared" si="18"/>
        <v>5675.999999997828</v>
      </c>
    </row>
    <row r="25" spans="1:50" ht="14.25" thickBot="1" thickTop="1">
      <c r="A25" s="5" t="s">
        <v>22</v>
      </c>
      <c r="B25" s="46">
        <v>2115.844</v>
      </c>
      <c r="C25" s="12">
        <f t="shared" si="0"/>
        <v>338.99999999948704</v>
      </c>
      <c r="D25" s="33">
        <v>512.749</v>
      </c>
      <c r="E25" s="12">
        <f t="shared" si="1"/>
        <v>48.00000000000182</v>
      </c>
      <c r="F25" s="46">
        <v>1298.77</v>
      </c>
      <c r="G25" s="12">
        <f t="shared" si="2"/>
        <v>315.00000000005457</v>
      </c>
      <c r="H25" s="29">
        <v>2401.31</v>
      </c>
      <c r="I25" s="12">
        <f t="shared" si="2"/>
        <v>419.999999999618</v>
      </c>
      <c r="J25" s="29">
        <v>2657.21</v>
      </c>
      <c r="K25" s="66">
        <f t="shared" si="3"/>
        <v>1097.9999999999563</v>
      </c>
      <c r="L25" s="29">
        <v>1289.91</v>
      </c>
      <c r="M25" s="69">
        <f t="shared" si="3"/>
        <v>0</v>
      </c>
      <c r="N25" s="29">
        <v>500.456</v>
      </c>
      <c r="O25" s="66">
        <f t="shared" si="3"/>
        <v>156.00000000006276</v>
      </c>
      <c r="P25" s="29">
        <v>446.42</v>
      </c>
      <c r="Q25" s="66">
        <f t="shared" si="4"/>
        <v>120.00000000023192</v>
      </c>
      <c r="R25" s="29">
        <v>124.62</v>
      </c>
      <c r="S25" s="66">
        <f t="shared" si="5"/>
        <v>180.00000000000682</v>
      </c>
      <c r="T25" s="73">
        <f t="shared" si="6"/>
        <v>2675.9999999994193</v>
      </c>
      <c r="U25" s="46">
        <v>4175.665</v>
      </c>
      <c r="V25" s="12">
        <f t="shared" si="7"/>
        <v>1026.000000001659</v>
      </c>
      <c r="W25" s="30">
        <v>2368.2</v>
      </c>
      <c r="X25" s="12">
        <f t="shared" si="8"/>
        <v>0</v>
      </c>
      <c r="Y25" s="46">
        <v>217.574</v>
      </c>
      <c r="Z25" s="12">
        <f t="shared" si="9"/>
        <v>12.000000000057298</v>
      </c>
      <c r="AA25" s="46">
        <v>8399.491</v>
      </c>
      <c r="AB25" s="12">
        <f t="shared" si="10"/>
        <v>842.000000000553</v>
      </c>
      <c r="AC25" s="46">
        <v>1118.71</v>
      </c>
      <c r="AD25" s="12">
        <f t="shared" si="11"/>
        <v>108.00000000017462</v>
      </c>
      <c r="AE25" s="46">
        <v>4475.781</v>
      </c>
      <c r="AF25" s="66">
        <f t="shared" si="12"/>
        <v>672.0000000004802</v>
      </c>
      <c r="AG25" s="46">
        <v>1836.4</v>
      </c>
      <c r="AH25" s="66">
        <f t="shared" si="12"/>
        <v>0</v>
      </c>
      <c r="AI25" s="29">
        <v>842.6</v>
      </c>
      <c r="AJ25" s="66">
        <f t="shared" si="12"/>
        <v>240.00000000046384</v>
      </c>
      <c r="AK25" s="29">
        <v>212.34</v>
      </c>
      <c r="AL25" s="66">
        <f t="shared" si="12"/>
        <v>0</v>
      </c>
      <c r="AM25" s="29">
        <v>0.14</v>
      </c>
      <c r="AN25" s="66">
        <f t="shared" si="13"/>
        <v>0</v>
      </c>
      <c r="AO25" s="71">
        <f t="shared" si="19"/>
        <v>2900.000000003388</v>
      </c>
      <c r="AP25" s="11"/>
      <c r="AQ25" s="12">
        <f t="shared" si="14"/>
        <v>0</v>
      </c>
      <c r="AR25" s="11"/>
      <c r="AS25" s="12">
        <f t="shared" si="15"/>
        <v>0</v>
      </c>
      <c r="AT25" s="11"/>
      <c r="AU25" s="12">
        <f t="shared" si="16"/>
        <v>0</v>
      </c>
      <c r="AV25" s="11"/>
      <c r="AW25" s="12">
        <f t="shared" si="17"/>
        <v>0</v>
      </c>
      <c r="AX25" s="10">
        <f t="shared" si="18"/>
        <v>5576.000000002807</v>
      </c>
    </row>
    <row r="26" spans="1:50" ht="14.25" thickBot="1" thickTop="1">
      <c r="A26" s="5" t="s">
        <v>23</v>
      </c>
      <c r="B26" s="46">
        <v>2115.966</v>
      </c>
      <c r="C26" s="12">
        <f t="shared" si="0"/>
        <v>365.9999999995307</v>
      </c>
      <c r="D26" s="33">
        <v>512.777</v>
      </c>
      <c r="E26" s="12">
        <f t="shared" si="1"/>
        <v>56.00000000004002</v>
      </c>
      <c r="F26" s="46">
        <v>1298.892</v>
      </c>
      <c r="G26" s="12">
        <f t="shared" si="2"/>
        <v>366.0000000002128</v>
      </c>
      <c r="H26" s="29">
        <v>2401.4</v>
      </c>
      <c r="I26" s="12"/>
      <c r="J26" s="29">
        <v>2657.41</v>
      </c>
      <c r="K26" s="66">
        <f t="shared" si="3"/>
        <v>1199.9999999989086</v>
      </c>
      <c r="L26" s="29">
        <v>1289.91</v>
      </c>
      <c r="M26" s="69">
        <f t="shared" si="3"/>
        <v>0</v>
      </c>
      <c r="N26" s="29">
        <v>500.47</v>
      </c>
      <c r="O26" s="66">
        <f t="shared" si="3"/>
        <v>84.00000000006003</v>
      </c>
      <c r="P26" s="29">
        <v>446.44</v>
      </c>
      <c r="Q26" s="66">
        <f t="shared" si="4"/>
        <v>119.99999999989086</v>
      </c>
      <c r="R26" s="29">
        <v>124.66</v>
      </c>
      <c r="S26" s="66">
        <f t="shared" si="5"/>
        <v>239.99999999995225</v>
      </c>
      <c r="T26" s="73">
        <f t="shared" si="6"/>
        <v>2431.9999999985953</v>
      </c>
      <c r="U26" s="46">
        <v>4175.865</v>
      </c>
      <c r="V26" s="12">
        <f t="shared" si="7"/>
        <v>1199.9999999989086</v>
      </c>
      <c r="W26" s="30">
        <v>2368.2</v>
      </c>
      <c r="X26" s="12">
        <f t="shared" si="8"/>
        <v>0</v>
      </c>
      <c r="Y26" s="46">
        <v>217.578</v>
      </c>
      <c r="Z26" s="12">
        <f t="shared" si="9"/>
        <v>15.99999999996271</v>
      </c>
      <c r="AA26" s="46">
        <v>8400.002</v>
      </c>
      <c r="AB26" s="12">
        <f t="shared" si="10"/>
        <v>1022.000000000844</v>
      </c>
      <c r="AC26" s="46">
        <v>1118.77</v>
      </c>
      <c r="AD26" s="12">
        <f t="shared" si="11"/>
        <v>119.99999999989086</v>
      </c>
      <c r="AE26" s="46">
        <v>4476.034</v>
      </c>
      <c r="AF26" s="66">
        <f t="shared" si="12"/>
        <v>758.9999999991051</v>
      </c>
      <c r="AG26" s="46">
        <v>1836.4</v>
      </c>
      <c r="AH26" s="66">
        <f t="shared" si="12"/>
        <v>0</v>
      </c>
      <c r="AI26" s="29">
        <v>842.64</v>
      </c>
      <c r="AJ26" s="66">
        <f t="shared" si="12"/>
        <v>239.99999999978172</v>
      </c>
      <c r="AK26" s="29">
        <v>212.34</v>
      </c>
      <c r="AL26" s="66">
        <f t="shared" si="12"/>
        <v>0</v>
      </c>
      <c r="AM26" s="29">
        <v>0.14</v>
      </c>
      <c r="AN26" s="66">
        <f t="shared" si="13"/>
        <v>0</v>
      </c>
      <c r="AO26" s="71">
        <f t="shared" si="19"/>
        <v>3356.999999998493</v>
      </c>
      <c r="AP26" s="11"/>
      <c r="AQ26" s="12">
        <f t="shared" si="14"/>
        <v>0</v>
      </c>
      <c r="AR26" s="11"/>
      <c r="AS26" s="12">
        <f t="shared" si="15"/>
        <v>0</v>
      </c>
      <c r="AT26" s="11"/>
      <c r="AU26" s="12">
        <f t="shared" si="16"/>
        <v>0</v>
      </c>
      <c r="AV26" s="11"/>
      <c r="AW26" s="12">
        <f t="shared" si="17"/>
        <v>0</v>
      </c>
      <c r="AX26" s="10">
        <f t="shared" si="18"/>
        <v>5788.999999997088</v>
      </c>
    </row>
    <row r="27" spans="1:50" ht="14.25" thickBot="1" thickTop="1">
      <c r="A27" s="5" t="s">
        <v>24</v>
      </c>
      <c r="B27" s="46">
        <v>2116.07</v>
      </c>
      <c r="C27" s="12">
        <f t="shared" si="0"/>
        <v>312.00000000080763</v>
      </c>
      <c r="D27" s="33">
        <v>512.802</v>
      </c>
      <c r="E27" s="12">
        <f t="shared" si="1"/>
        <v>49.999999999954525</v>
      </c>
      <c r="F27" s="46">
        <v>1298.995</v>
      </c>
      <c r="G27" s="12">
        <f t="shared" si="2"/>
        <v>308.99999999951433</v>
      </c>
      <c r="H27" s="29">
        <v>2401.47</v>
      </c>
      <c r="I27" s="12">
        <f t="shared" si="2"/>
        <v>209.99999999912689</v>
      </c>
      <c r="J27" s="29">
        <v>2657.572</v>
      </c>
      <c r="K27" s="66">
        <f t="shared" si="3"/>
        <v>972.0000000015716</v>
      </c>
      <c r="L27" s="29">
        <v>1289.91</v>
      </c>
      <c r="M27" s="69">
        <f t="shared" si="3"/>
        <v>0</v>
      </c>
      <c r="N27" s="29">
        <v>500.49</v>
      </c>
      <c r="O27" s="66">
        <f t="shared" si="3"/>
        <v>119.99999999989086</v>
      </c>
      <c r="P27" s="29">
        <v>446.46</v>
      </c>
      <c r="Q27" s="66">
        <f t="shared" si="4"/>
        <v>119.99999999989086</v>
      </c>
      <c r="R27" s="29">
        <v>124.68</v>
      </c>
      <c r="S27" s="66">
        <f t="shared" si="5"/>
        <v>120.00000000006139</v>
      </c>
      <c r="T27" s="73">
        <f t="shared" si="6"/>
        <v>2213.000000000818</v>
      </c>
      <c r="U27" s="46">
        <v>4176.031</v>
      </c>
      <c r="V27" s="12">
        <f t="shared" si="7"/>
        <v>996.0000000010041</v>
      </c>
      <c r="W27" s="30">
        <v>2368.2</v>
      </c>
      <c r="X27" s="12">
        <f t="shared" si="8"/>
        <v>0</v>
      </c>
      <c r="Y27" s="46">
        <v>217.58</v>
      </c>
      <c r="Z27" s="12">
        <f t="shared" si="9"/>
        <v>8.000000000038199</v>
      </c>
      <c r="AA27" s="46">
        <v>8400.422</v>
      </c>
      <c r="AB27" s="12">
        <f t="shared" si="10"/>
        <v>840.0000000001455</v>
      </c>
      <c r="AC27" s="46">
        <v>1118.817</v>
      </c>
      <c r="AD27" s="12">
        <f t="shared" si="11"/>
        <v>94.00000000005093</v>
      </c>
      <c r="AE27" s="46">
        <v>4476.238</v>
      </c>
      <c r="AF27" s="66">
        <f t="shared" si="12"/>
        <v>612.000000001899</v>
      </c>
      <c r="AG27" s="46">
        <v>1836.4</v>
      </c>
      <c r="AH27" s="66">
        <f t="shared" si="12"/>
        <v>0</v>
      </c>
      <c r="AI27" s="29">
        <v>842.67</v>
      </c>
      <c r="AJ27" s="66">
        <f t="shared" si="12"/>
        <v>179.9999999998363</v>
      </c>
      <c r="AK27" s="29">
        <v>212.34</v>
      </c>
      <c r="AL27" s="66">
        <f t="shared" si="12"/>
        <v>0</v>
      </c>
      <c r="AM27" s="29">
        <v>0.14</v>
      </c>
      <c r="AN27" s="66">
        <f t="shared" si="13"/>
        <v>0</v>
      </c>
      <c r="AO27" s="71">
        <f t="shared" si="19"/>
        <v>2730.000000002974</v>
      </c>
      <c r="AP27" s="11"/>
      <c r="AQ27" s="12">
        <f t="shared" si="14"/>
        <v>0</v>
      </c>
      <c r="AR27" s="11"/>
      <c r="AS27" s="12">
        <f t="shared" si="15"/>
        <v>0</v>
      </c>
      <c r="AT27" s="11"/>
      <c r="AU27" s="12">
        <f t="shared" si="16"/>
        <v>0</v>
      </c>
      <c r="AV27" s="11"/>
      <c r="AW27" s="12">
        <f t="shared" si="17"/>
        <v>0</v>
      </c>
      <c r="AX27" s="10">
        <f t="shared" si="18"/>
        <v>4943.000000003793</v>
      </c>
    </row>
    <row r="28" spans="1:50" ht="14.25" thickBot="1" thickTop="1">
      <c r="A28" s="5" t="s">
        <v>25</v>
      </c>
      <c r="B28" s="46">
        <v>2116.215</v>
      </c>
      <c r="C28" s="12">
        <f t="shared" si="0"/>
        <v>434.99999999994543</v>
      </c>
      <c r="D28" s="33">
        <v>512.835</v>
      </c>
      <c r="E28" s="12">
        <f t="shared" si="1"/>
        <v>66.00000000003092</v>
      </c>
      <c r="F28" s="46">
        <v>1299.14</v>
      </c>
      <c r="G28" s="12">
        <f t="shared" si="2"/>
        <v>435.00000000062755</v>
      </c>
      <c r="H28" s="29">
        <v>2401.56</v>
      </c>
      <c r="I28" s="12">
        <f t="shared" si="2"/>
        <v>270.00000000043656</v>
      </c>
      <c r="J28" s="29">
        <v>2657.79</v>
      </c>
      <c r="K28" s="66">
        <f t="shared" si="3"/>
        <v>1307.9999999990832</v>
      </c>
      <c r="L28" s="29">
        <v>1289.91</v>
      </c>
      <c r="M28" s="69">
        <f t="shared" si="3"/>
        <v>0</v>
      </c>
      <c r="N28" s="29">
        <v>500.52</v>
      </c>
      <c r="O28" s="66">
        <f t="shared" si="3"/>
        <v>179.9999999998363</v>
      </c>
      <c r="P28" s="29">
        <v>446.49</v>
      </c>
      <c r="Q28" s="66">
        <f t="shared" si="4"/>
        <v>180.00000000017735</v>
      </c>
      <c r="R28" s="29">
        <v>124.71</v>
      </c>
      <c r="S28" s="66">
        <f t="shared" si="5"/>
        <v>179.99999999992156</v>
      </c>
      <c r="T28" s="73">
        <f t="shared" si="6"/>
        <v>3054.000000000059</v>
      </c>
      <c r="U28" s="46">
        <v>4176.265</v>
      </c>
      <c r="V28" s="12">
        <f t="shared" si="7"/>
        <v>1404.00000000227</v>
      </c>
      <c r="W28" s="30">
        <v>2368.2</v>
      </c>
      <c r="X28" s="12">
        <f t="shared" si="8"/>
        <v>0</v>
      </c>
      <c r="Y28" s="46">
        <v>217.583</v>
      </c>
      <c r="Z28" s="12">
        <f t="shared" si="9"/>
        <v>11.999999999943611</v>
      </c>
      <c r="AA28" s="46">
        <v>8401.021</v>
      </c>
      <c r="AB28" s="12">
        <f t="shared" si="10"/>
        <v>1198.0000000003201</v>
      </c>
      <c r="AC28" s="46">
        <v>1118.884</v>
      </c>
      <c r="AD28" s="12">
        <f t="shared" si="11"/>
        <v>134.00000000001455</v>
      </c>
      <c r="AE28" s="46">
        <v>4476.539</v>
      </c>
      <c r="AF28" s="66">
        <f t="shared" si="12"/>
        <v>902.9999999984284</v>
      </c>
      <c r="AG28" s="46">
        <v>1836.4</v>
      </c>
      <c r="AH28" s="66">
        <f t="shared" si="12"/>
        <v>0</v>
      </c>
      <c r="AI28" s="29">
        <v>842.71</v>
      </c>
      <c r="AJ28" s="66">
        <f t="shared" si="12"/>
        <v>240.00000000046384</v>
      </c>
      <c r="AK28" s="29">
        <v>212.34</v>
      </c>
      <c r="AL28" s="66">
        <f t="shared" si="12"/>
        <v>0</v>
      </c>
      <c r="AM28" s="29">
        <v>0.14</v>
      </c>
      <c r="AN28" s="66">
        <f t="shared" si="13"/>
        <v>0</v>
      </c>
      <c r="AO28" s="71">
        <f t="shared" si="19"/>
        <v>3891.0000000014406</v>
      </c>
      <c r="AP28" s="11"/>
      <c r="AQ28" s="12">
        <f t="shared" si="14"/>
        <v>0</v>
      </c>
      <c r="AR28" s="11"/>
      <c r="AS28" s="12">
        <f t="shared" si="15"/>
        <v>0</v>
      </c>
      <c r="AT28" s="11"/>
      <c r="AU28" s="12">
        <f t="shared" si="16"/>
        <v>0</v>
      </c>
      <c r="AV28" s="11"/>
      <c r="AW28" s="12">
        <f t="shared" si="17"/>
        <v>0</v>
      </c>
      <c r="AX28" s="10">
        <f t="shared" si="18"/>
        <v>6945.0000000015</v>
      </c>
    </row>
    <row r="29" spans="1:50" ht="14.25" thickBot="1" thickTop="1">
      <c r="A29" s="5" t="s">
        <v>26</v>
      </c>
      <c r="B29" s="46">
        <v>2116.327</v>
      </c>
      <c r="C29" s="12">
        <f t="shared" si="0"/>
        <v>336.0000000002401</v>
      </c>
      <c r="D29" s="33">
        <v>512.861</v>
      </c>
      <c r="E29" s="12">
        <f t="shared" si="1"/>
        <v>51.99999999990723</v>
      </c>
      <c r="F29" s="46">
        <v>1299.249</v>
      </c>
      <c r="G29" s="12">
        <f t="shared" si="2"/>
        <v>326.9999999997708</v>
      </c>
      <c r="H29" s="29">
        <v>2401.62</v>
      </c>
      <c r="I29" s="12">
        <f t="shared" si="2"/>
        <v>179.9999999998363</v>
      </c>
      <c r="J29" s="29">
        <v>2657.944</v>
      </c>
      <c r="K29" s="66">
        <f t="shared" si="3"/>
        <v>923.9999999999782</v>
      </c>
      <c r="L29" s="29">
        <v>1289.91</v>
      </c>
      <c r="M29" s="69">
        <f t="shared" si="3"/>
        <v>0</v>
      </c>
      <c r="N29" s="29">
        <v>500.54</v>
      </c>
      <c r="O29" s="66">
        <f t="shared" si="3"/>
        <v>120.00000000023192</v>
      </c>
      <c r="P29" s="29">
        <v>446.51</v>
      </c>
      <c r="Q29" s="66">
        <f t="shared" si="4"/>
        <v>119.99999999989086</v>
      </c>
      <c r="R29" s="29">
        <v>124.73</v>
      </c>
      <c r="S29" s="66">
        <f t="shared" si="5"/>
        <v>120.00000000006139</v>
      </c>
      <c r="T29" s="73">
        <f t="shared" si="6"/>
        <v>2178.999999999917</v>
      </c>
      <c r="U29" s="46">
        <v>4176.435</v>
      </c>
      <c r="V29" s="12">
        <f t="shared" si="7"/>
        <v>1020.0000000004366</v>
      </c>
      <c r="W29" s="30">
        <v>2368.2</v>
      </c>
      <c r="X29" s="12">
        <f t="shared" si="8"/>
        <v>0</v>
      </c>
      <c r="Y29" s="46">
        <v>217.585</v>
      </c>
      <c r="Z29" s="12">
        <f t="shared" si="9"/>
        <v>8.000000000038199</v>
      </c>
      <c r="AA29" s="46">
        <v>8401.469</v>
      </c>
      <c r="AB29" s="12">
        <f t="shared" si="10"/>
        <v>895.9999999970023</v>
      </c>
      <c r="AC29" s="46">
        <v>1118.936</v>
      </c>
      <c r="AD29" s="12">
        <f t="shared" si="11"/>
        <v>103.99999999981446</v>
      </c>
      <c r="AE29" s="46">
        <v>4476.747</v>
      </c>
      <c r="AF29" s="66">
        <f t="shared" si="12"/>
        <v>624.0000000016153</v>
      </c>
      <c r="AG29" s="46">
        <v>1836.4</v>
      </c>
      <c r="AH29" s="66">
        <f t="shared" si="12"/>
        <v>0</v>
      </c>
      <c r="AI29" s="29">
        <v>842.73</v>
      </c>
      <c r="AJ29" s="66">
        <f t="shared" si="12"/>
        <v>119.99999999989086</v>
      </c>
      <c r="AK29" s="29">
        <v>212.34</v>
      </c>
      <c r="AL29" s="66">
        <f t="shared" si="12"/>
        <v>0</v>
      </c>
      <c r="AM29" s="29">
        <v>0.14</v>
      </c>
      <c r="AN29" s="66">
        <f t="shared" si="13"/>
        <v>0</v>
      </c>
      <c r="AO29" s="71">
        <f t="shared" si="19"/>
        <v>2771.9999999987976</v>
      </c>
      <c r="AP29" s="11"/>
      <c r="AQ29" s="12">
        <f t="shared" si="14"/>
        <v>0</v>
      </c>
      <c r="AR29" s="11"/>
      <c r="AS29" s="12">
        <f t="shared" si="15"/>
        <v>0</v>
      </c>
      <c r="AT29" s="11"/>
      <c r="AU29" s="12">
        <f t="shared" si="16"/>
        <v>0</v>
      </c>
      <c r="AV29" s="11"/>
      <c r="AW29" s="12">
        <f t="shared" si="17"/>
        <v>0</v>
      </c>
      <c r="AX29" s="10">
        <f t="shared" si="18"/>
        <v>4950.999999998714</v>
      </c>
    </row>
    <row r="30" spans="1:50" ht="14.25" thickBot="1" thickTop="1">
      <c r="A30" s="5" t="s">
        <v>27</v>
      </c>
      <c r="B30" s="46">
        <v>2116.446</v>
      </c>
      <c r="C30" s="12">
        <f t="shared" si="0"/>
        <v>356.9999999990614</v>
      </c>
      <c r="D30" s="33">
        <v>512.888</v>
      </c>
      <c r="E30" s="12">
        <f t="shared" si="1"/>
        <v>54.00000000008731</v>
      </c>
      <c r="F30" s="46">
        <v>1299.367</v>
      </c>
      <c r="G30" s="12">
        <f t="shared" si="2"/>
        <v>353.99999999981446</v>
      </c>
      <c r="H30" s="29">
        <v>2401.68</v>
      </c>
      <c r="I30" s="12">
        <f t="shared" si="2"/>
        <v>179.9999999998363</v>
      </c>
      <c r="J30" s="29">
        <v>2658.108</v>
      </c>
      <c r="K30" s="66">
        <f t="shared" si="3"/>
        <v>984.0000000012878</v>
      </c>
      <c r="L30" s="29">
        <v>1289.91</v>
      </c>
      <c r="M30" s="69">
        <f t="shared" si="3"/>
        <v>0</v>
      </c>
      <c r="N30" s="29">
        <v>500.56</v>
      </c>
      <c r="O30" s="66">
        <f t="shared" si="3"/>
        <v>119.99999999989086</v>
      </c>
      <c r="P30" s="29">
        <v>446.54</v>
      </c>
      <c r="Q30" s="66">
        <f t="shared" si="4"/>
        <v>180.00000000017735</v>
      </c>
      <c r="R30" s="29">
        <v>124.75</v>
      </c>
      <c r="S30" s="66">
        <f t="shared" si="5"/>
        <v>119.99999999997613</v>
      </c>
      <c r="T30" s="73">
        <f t="shared" si="6"/>
        <v>2349.000000000132</v>
      </c>
      <c r="U30" s="46">
        <v>4176.607</v>
      </c>
      <c r="V30" s="12">
        <f t="shared" si="7"/>
        <v>1031.9999999974243</v>
      </c>
      <c r="W30" s="30">
        <v>2368.2</v>
      </c>
      <c r="X30" s="12">
        <f t="shared" si="8"/>
        <v>0</v>
      </c>
      <c r="Y30" s="46">
        <v>217.588</v>
      </c>
      <c r="Z30" s="12">
        <f t="shared" si="9"/>
        <v>11.999999999943611</v>
      </c>
      <c r="AA30" s="46">
        <v>8401.941</v>
      </c>
      <c r="AB30" s="12">
        <f t="shared" si="10"/>
        <v>944.0000000031432</v>
      </c>
      <c r="AC30" s="46">
        <v>1118.987</v>
      </c>
      <c r="AD30" s="12">
        <f t="shared" si="11"/>
        <v>102.0000000003165</v>
      </c>
      <c r="AE30" s="46">
        <v>4476.976</v>
      </c>
      <c r="AF30" s="66">
        <f t="shared" si="12"/>
        <v>686.9999999980791</v>
      </c>
      <c r="AG30" s="46">
        <v>1836.4</v>
      </c>
      <c r="AH30" s="66">
        <f t="shared" si="12"/>
        <v>0</v>
      </c>
      <c r="AI30" s="29">
        <v>842.75</v>
      </c>
      <c r="AJ30" s="66">
        <f t="shared" si="12"/>
        <v>119.99999999989086</v>
      </c>
      <c r="AK30" s="29">
        <v>212.34</v>
      </c>
      <c r="AL30" s="66">
        <f t="shared" si="12"/>
        <v>0</v>
      </c>
      <c r="AM30" s="29">
        <v>0.14</v>
      </c>
      <c r="AN30" s="66">
        <f t="shared" si="13"/>
        <v>0</v>
      </c>
      <c r="AO30" s="71">
        <f t="shared" si="19"/>
        <v>2896.9999999987976</v>
      </c>
      <c r="AP30" s="11"/>
      <c r="AQ30" s="12">
        <f t="shared" si="14"/>
        <v>0</v>
      </c>
      <c r="AR30" s="11"/>
      <c r="AS30" s="12">
        <f t="shared" si="15"/>
        <v>0</v>
      </c>
      <c r="AT30" s="11"/>
      <c r="AU30" s="12">
        <f t="shared" si="16"/>
        <v>0</v>
      </c>
      <c r="AV30" s="11"/>
      <c r="AW30" s="12">
        <f t="shared" si="17"/>
        <v>0</v>
      </c>
      <c r="AX30" s="10">
        <f t="shared" si="18"/>
        <v>5245.9999999989295</v>
      </c>
    </row>
    <row r="31" spans="1:50" ht="14.25" thickBot="1" thickTop="1">
      <c r="A31" s="5" t="s">
        <v>28</v>
      </c>
      <c r="B31" s="49">
        <v>2116.559</v>
      </c>
      <c r="C31" s="28">
        <f>(B31-B30)*B$5</f>
        <v>339.0000000008513</v>
      </c>
      <c r="D31" s="36">
        <v>512.915</v>
      </c>
      <c r="E31" s="28">
        <f>(D31-D30)*D$5</f>
        <v>53.99999999985994</v>
      </c>
      <c r="F31" s="49">
        <v>1299.479</v>
      </c>
      <c r="G31" s="28">
        <f>(F31-F30)*F$5</f>
        <v>336.0000000002401</v>
      </c>
      <c r="H31" s="29">
        <v>2401.75</v>
      </c>
      <c r="I31" s="28">
        <f>(H31-H30)*H$5</f>
        <v>210.00000000049113</v>
      </c>
      <c r="J31" s="29">
        <v>2658.261</v>
      </c>
      <c r="K31" s="67">
        <f>(J31-J30)*J$5</f>
        <v>917.9999999987558</v>
      </c>
      <c r="L31" s="29">
        <v>1289.91</v>
      </c>
      <c r="M31" s="69">
        <f>(L31-L30)*L$5</f>
        <v>0</v>
      </c>
      <c r="N31" s="29">
        <v>500.57</v>
      </c>
      <c r="O31" s="66">
        <f>(N31-N30)*N$5</f>
        <v>59.99999999994543</v>
      </c>
      <c r="P31" s="29">
        <v>446.56</v>
      </c>
      <c r="Q31" s="66">
        <f>(P31-P30)*P$5</f>
        <v>119.99999999989086</v>
      </c>
      <c r="R31" s="29">
        <v>124.78</v>
      </c>
      <c r="S31" s="66">
        <f>(R31-R30)*R$5</f>
        <v>180.00000000000682</v>
      </c>
      <c r="T31" s="73">
        <f t="shared" si="6"/>
        <v>2217.0000000000414</v>
      </c>
      <c r="U31" s="49">
        <v>4176.766</v>
      </c>
      <c r="V31" s="28">
        <f>(U31-U30)*U$5</f>
        <v>953.9999999979045</v>
      </c>
      <c r="W31" s="30">
        <v>2368.2</v>
      </c>
      <c r="X31" s="28">
        <f>(W31-W30)*W$5</f>
        <v>0</v>
      </c>
      <c r="Y31" s="49">
        <v>217.591</v>
      </c>
      <c r="Z31" s="28">
        <f>(Y31-Y30)*Y$5</f>
        <v>12.000000000057298</v>
      </c>
      <c r="AA31" s="49">
        <v>8402.359</v>
      </c>
      <c r="AB31" s="28">
        <f>(AA31-AA30)*AA$5</f>
        <v>835.9999999993306</v>
      </c>
      <c r="AC31" s="49">
        <v>1119.0355</v>
      </c>
      <c r="AD31" s="28">
        <f>(AC31-AC30)*AC$5</f>
        <v>96.99999999975262</v>
      </c>
      <c r="AE31" s="49">
        <v>4477.186</v>
      </c>
      <c r="AF31" s="67">
        <f>(AE31-AE30)*AE$5</f>
        <v>630.0000000001091</v>
      </c>
      <c r="AG31" s="46">
        <v>1836.4</v>
      </c>
      <c r="AH31" s="66">
        <f>(AG31-AG30)*AG$5</f>
        <v>0</v>
      </c>
      <c r="AI31" s="29">
        <v>842.77</v>
      </c>
      <c r="AJ31" s="66">
        <f>(AI31-AI30)*AI$5</f>
        <v>119.99999999989086</v>
      </c>
      <c r="AK31" s="29">
        <v>212.34</v>
      </c>
      <c r="AL31" s="66">
        <f>(AK31-AK30)*AK$5</f>
        <v>0</v>
      </c>
      <c r="AM31" s="29">
        <v>0.14</v>
      </c>
      <c r="AN31" s="66">
        <f>(AM31-AM30)*AM$5</f>
        <v>0</v>
      </c>
      <c r="AO31" s="72">
        <f t="shared" si="19"/>
        <v>2648.999999997045</v>
      </c>
      <c r="AP31" s="27"/>
      <c r="AQ31" s="28"/>
      <c r="AR31" s="27"/>
      <c r="AS31" s="28"/>
      <c r="AT31" s="27"/>
      <c r="AU31" s="28"/>
      <c r="AV31" s="27"/>
      <c r="AW31" s="28"/>
      <c r="AX31" s="10">
        <f t="shared" si="18"/>
        <v>4865.999999997086</v>
      </c>
    </row>
    <row r="32" spans="1:50" ht="14.25" thickBot="1" thickTop="1">
      <c r="A32" s="5" t="s">
        <v>40</v>
      </c>
      <c r="B32" s="51">
        <v>2116.65</v>
      </c>
      <c r="C32" s="14">
        <f>(B32-B30)*B$5</f>
        <v>612.0000000005348</v>
      </c>
      <c r="D32" s="38">
        <v>512.939</v>
      </c>
      <c r="E32" s="14">
        <f>(D32-D30)*D$5</f>
        <v>101.99999999986176</v>
      </c>
      <c r="F32" s="51">
        <v>1299.581</v>
      </c>
      <c r="G32" s="14">
        <f>(F32-F30)*F$5</f>
        <v>641.9999999998254</v>
      </c>
      <c r="H32" s="29">
        <v>2401.91</v>
      </c>
      <c r="I32" s="14">
        <f>(H32-H30)*H$5</f>
        <v>690.0000000000546</v>
      </c>
      <c r="J32" s="29">
        <v>2658.382</v>
      </c>
      <c r="K32" s="68">
        <f>(J32-J31)*J$5</f>
        <v>726.0000000005675</v>
      </c>
      <c r="L32" s="29">
        <v>1289.91</v>
      </c>
      <c r="M32" s="75">
        <f>(L32-L31)*L$5</f>
        <v>0</v>
      </c>
      <c r="N32" s="29">
        <v>500.58</v>
      </c>
      <c r="O32" s="67">
        <f>(N32-N31)*N$5</f>
        <v>59.99999999994543</v>
      </c>
      <c r="P32" s="29">
        <v>446.57</v>
      </c>
      <c r="Q32" s="67">
        <f>(P32-P31)*P$5</f>
        <v>59.99999999994543</v>
      </c>
      <c r="R32" s="29">
        <v>124.8</v>
      </c>
      <c r="S32" s="67">
        <f>(R32-R31)*R$5</f>
        <v>119.99999999997613</v>
      </c>
      <c r="T32" s="73">
        <f t="shared" si="6"/>
        <v>3012.000000000711</v>
      </c>
      <c r="U32" s="51">
        <v>4176.899</v>
      </c>
      <c r="V32" s="14">
        <f>(U32-U31)*U$5</f>
        <v>798.0000000043219</v>
      </c>
      <c r="W32" s="30">
        <v>2368.2</v>
      </c>
      <c r="X32" s="14">
        <f>(W32-W31)*W$5</f>
        <v>0</v>
      </c>
      <c r="Y32" s="51">
        <v>217.593</v>
      </c>
      <c r="Z32" s="14">
        <f>(Y32-Y31)*Y$5</f>
        <v>7.999999999924512</v>
      </c>
      <c r="AA32" s="51">
        <v>8402.699</v>
      </c>
      <c r="AB32" s="14">
        <f>(AA32-AA31)*AA$5</f>
        <v>680.000000000291</v>
      </c>
      <c r="AC32" s="51">
        <v>1119.077</v>
      </c>
      <c r="AD32" s="14">
        <f>(AC32-AC31)*AC$5</f>
        <v>83.00000000008367</v>
      </c>
      <c r="AE32" s="51">
        <v>4477.37</v>
      </c>
      <c r="AF32" s="68">
        <f>(AE32-AE31)*AE$5</f>
        <v>552.0000000005894</v>
      </c>
      <c r="AG32" s="46">
        <v>1836.4</v>
      </c>
      <c r="AH32" s="67">
        <f>(AG32-AG31)*AG$5</f>
        <v>0</v>
      </c>
      <c r="AI32" s="29">
        <v>842.78</v>
      </c>
      <c r="AJ32" s="67">
        <f>(AI32-AI31)*AI$5</f>
        <v>59.99999999994543</v>
      </c>
      <c r="AK32" s="29">
        <v>212.34</v>
      </c>
      <c r="AL32" s="66">
        <f>(AK32-AK31)*AK$5</f>
        <v>0</v>
      </c>
      <c r="AM32" s="29">
        <v>0.14</v>
      </c>
      <c r="AN32" s="66">
        <f>(AM32-AM31)*AM$5</f>
        <v>0</v>
      </c>
      <c r="AO32" s="71">
        <f t="shared" si="19"/>
        <v>2181.000000005156</v>
      </c>
      <c r="AP32" s="13"/>
      <c r="AQ32" s="14">
        <f>(AP32-AP30)*AP$5</f>
        <v>0</v>
      </c>
      <c r="AR32" s="13"/>
      <c r="AS32" s="14">
        <f>(AR32-AR30)*AR$5</f>
        <v>0</v>
      </c>
      <c r="AT32" s="13"/>
      <c r="AU32" s="14">
        <f>(AT32-AT30)*AT$5</f>
        <v>0</v>
      </c>
      <c r="AV32" s="13"/>
      <c r="AW32" s="14">
        <f>(AV32-AV30)*AV$5</f>
        <v>0</v>
      </c>
      <c r="AX32" s="10">
        <f t="shared" si="18"/>
        <v>5193.000000005867</v>
      </c>
    </row>
    <row r="33" spans="2:50" ht="13.5" thickBot="1">
      <c r="B33" s="15"/>
      <c r="C33" s="16">
        <f>SUM(C8:C32)</f>
        <v>8232.00000000179</v>
      </c>
      <c r="D33" s="15"/>
      <c r="E33" s="16">
        <f>SUM(E8:E32)</f>
        <v>1211.9999999997617</v>
      </c>
      <c r="F33" s="15"/>
      <c r="G33" s="16">
        <f>SUM(G8:G32)</f>
        <v>7875</v>
      </c>
      <c r="H33" s="15"/>
      <c r="I33" s="16">
        <f>SUM(I8:I32)</f>
        <v>8579.999999999018</v>
      </c>
      <c r="J33" s="15"/>
      <c r="K33" s="17">
        <f>SUM(K8:K32)</f>
        <v>22469.999999999345</v>
      </c>
      <c r="L33" s="81"/>
      <c r="M33" s="16">
        <f>SUM(M8:M32)</f>
        <v>0</v>
      </c>
      <c r="N33" s="76"/>
      <c r="O33" s="16">
        <f>SUM(O8:O32)</f>
        <v>2759.999999999877</v>
      </c>
      <c r="P33" s="76"/>
      <c r="Q33" s="16">
        <f>SUM(Q8:Q32)</f>
        <v>2639.9999999999864</v>
      </c>
      <c r="R33" s="76"/>
      <c r="S33" s="16">
        <f>SUM(S8:S32)</f>
        <v>3840.0000000000027</v>
      </c>
      <c r="T33" s="16">
        <f>SUM(T8:T32)</f>
        <v>57608.99999999979</v>
      </c>
      <c r="U33" s="15"/>
      <c r="V33" s="16">
        <f>SUM(V8:V32)</f>
        <v>21924.000000002707</v>
      </c>
      <c r="W33" s="40"/>
      <c r="X33" s="16">
        <f>SUM(X8:X32)</f>
        <v>0</v>
      </c>
      <c r="Y33" s="15"/>
      <c r="Z33" s="16">
        <f>SUM(Z8:Z32)</f>
        <v>403.99999999999636</v>
      </c>
      <c r="AA33" s="15"/>
      <c r="AB33" s="16">
        <f>SUM(AB8:AB32)</f>
        <v>18368.000000002212</v>
      </c>
      <c r="AC33" s="15"/>
      <c r="AD33" s="16">
        <f>SUM(AD8:AD32)</f>
        <v>2418.00000000012</v>
      </c>
      <c r="AE33" s="15"/>
      <c r="AF33" s="16">
        <f>SUM(AF8:AF32)</f>
        <v>15192.000000000917</v>
      </c>
      <c r="AG33" s="58"/>
      <c r="AH33" s="16">
        <f>SUM(AH8:AH32)</f>
        <v>59.99999999994543</v>
      </c>
      <c r="AI33" s="58"/>
      <c r="AJ33" s="16">
        <f>SUM(AJ8:AJ32)</f>
        <v>3720.0000000000273</v>
      </c>
      <c r="AK33" s="58"/>
      <c r="AL33" s="16">
        <f>SUM(AL8:AL32)</f>
        <v>0</v>
      </c>
      <c r="AM33" s="58"/>
      <c r="AN33" s="16">
        <f>SUM(AN8:AN32)</f>
        <v>0</v>
      </c>
      <c r="AO33" s="77">
        <f>SUM(AO8:AO32)</f>
        <v>62086.00000000594</v>
      </c>
      <c r="AP33" s="15"/>
      <c r="AQ33" s="16">
        <f>SUM(AQ8:AQ32)</f>
        <v>0</v>
      </c>
      <c r="AR33" s="15"/>
      <c r="AS33" s="16">
        <f>SUM(AS8:AS32)</f>
        <v>0</v>
      </c>
      <c r="AT33" s="15"/>
      <c r="AU33" s="16">
        <f>SUM(AU8:AU32)</f>
        <v>0</v>
      </c>
      <c r="AV33" s="15"/>
      <c r="AW33" s="17">
        <f>SUM(AW8:AW32)</f>
        <v>0</v>
      </c>
      <c r="AX33" s="78">
        <f>SUM(C33+E33+G33+I33+K33+V33+X33+Z33+AB33+AD33+AF33+AQ33+AS33+AU33+AW33+M33+O33++AH33++AJ33)</f>
        <v>113215.00000000572</v>
      </c>
    </row>
    <row r="34" ht="12.75">
      <c r="F34" s="26"/>
    </row>
  </sheetData>
  <sheetProtection formatCells="0" formatColumns="0" formatRows="0"/>
  <mergeCells count="49">
    <mergeCell ref="AT6:AU6"/>
    <mergeCell ref="AE5:AF5"/>
    <mergeCell ref="AE6:AF6"/>
    <mergeCell ref="Y6:Z6"/>
    <mergeCell ref="AA5:AB5"/>
    <mergeCell ref="AA6:AB6"/>
    <mergeCell ref="Y5:Z5"/>
    <mergeCell ref="AI6:AJ6"/>
    <mergeCell ref="AV5:AW5"/>
    <mergeCell ref="AV6:AW6"/>
    <mergeCell ref="J6:K6"/>
    <mergeCell ref="U6:V6"/>
    <mergeCell ref="AR5:AS5"/>
    <mergeCell ref="AR6:AS6"/>
    <mergeCell ref="AC6:AD6"/>
    <mergeCell ref="AK6:AL6"/>
    <mergeCell ref="J5:K5"/>
    <mergeCell ref="P5:Q5"/>
    <mergeCell ref="A1:I1"/>
    <mergeCell ref="AT5:AU5"/>
    <mergeCell ref="F5:G5"/>
    <mergeCell ref="AC5:AD5"/>
    <mergeCell ref="T5:T6"/>
    <mergeCell ref="AO5:AO6"/>
    <mergeCell ref="B6:C6"/>
    <mergeCell ref="B5:C5"/>
    <mergeCell ref="AK5:AL5"/>
    <mergeCell ref="P6:Q6"/>
    <mergeCell ref="D5:E5"/>
    <mergeCell ref="D6:E6"/>
    <mergeCell ref="F6:G6"/>
    <mergeCell ref="H5:I5"/>
    <mergeCell ref="H6:I6"/>
    <mergeCell ref="L6:M6"/>
    <mergeCell ref="L5:M5"/>
    <mergeCell ref="AP5:AQ5"/>
    <mergeCell ref="W6:X6"/>
    <mergeCell ref="AP6:AQ6"/>
    <mergeCell ref="AI5:AJ5"/>
    <mergeCell ref="U5:V5"/>
    <mergeCell ref="W5:X5"/>
    <mergeCell ref="R5:S5"/>
    <mergeCell ref="R6:S6"/>
    <mergeCell ref="AM5:AN5"/>
    <mergeCell ref="AM6:AN6"/>
    <mergeCell ref="N5:O5"/>
    <mergeCell ref="N6:O6"/>
    <mergeCell ref="AG5:AH5"/>
    <mergeCell ref="AG6:AH6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3"/>
  <sheetViews>
    <sheetView showZeros="0" defaultGridColor="0" zoomScalePageLayoutView="0" colorId="48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27" sqref="P27"/>
    </sheetView>
  </sheetViews>
  <sheetFormatPr defaultColWidth="9.00390625" defaultRowHeight="12.75" outlineLevelCol="1"/>
  <cols>
    <col min="1" max="1" width="6.625" style="0" customWidth="1"/>
    <col min="2" max="2" width="10.125" style="0" customWidth="1"/>
    <col min="3" max="3" width="11.125" style="0" customWidth="1"/>
    <col min="4" max="4" width="10.625" style="0" customWidth="1"/>
    <col min="5" max="7" width="10.375" style="0" customWidth="1"/>
    <col min="8" max="8" width="9.00390625" style="0" customWidth="1"/>
    <col min="9" max="9" width="10.125" style="0" customWidth="1"/>
    <col min="10" max="10" width="8.875" style="0" customWidth="1"/>
    <col min="11" max="11" width="9.00390625" style="0" customWidth="1"/>
    <col min="12" max="12" width="9.25390625" style="0" customWidth="1"/>
    <col min="13" max="13" width="9.875" style="0" customWidth="1"/>
    <col min="14" max="14" width="9.00390625" style="0" customWidth="1"/>
    <col min="15" max="15" width="10.25390625" style="0" customWidth="1"/>
    <col min="16" max="16" width="9.875" style="0" customWidth="1"/>
    <col min="17" max="18" width="9.375" style="0" customWidth="1"/>
    <col min="19" max="19" width="7.25390625" style="0" customWidth="1"/>
    <col min="20" max="20" width="11.125" style="0" customWidth="1"/>
    <col min="21" max="21" width="10.625" style="0" customWidth="1"/>
    <col min="22" max="22" width="8.875" style="0" customWidth="1"/>
    <col min="23" max="23" width="8.75390625" style="0" customWidth="1"/>
    <col min="24" max="24" width="9.375" style="0" customWidth="1"/>
    <col min="26" max="26" width="12.625" style="0" hidden="1" customWidth="1" outlineLevel="1"/>
    <col min="27" max="27" width="13.375" style="0" hidden="1" customWidth="1" outlineLevel="1"/>
    <col min="28" max="28" width="12.625" style="0" hidden="1" customWidth="1" outlineLevel="1"/>
    <col min="29" max="29" width="13.375" style="0" hidden="1" customWidth="1" outlineLevel="1"/>
    <col min="30" max="30" width="12.625" style="0" hidden="1" customWidth="1" outlineLevel="1"/>
    <col min="31" max="31" width="13.375" style="0" hidden="1" customWidth="1" outlineLevel="1"/>
    <col min="32" max="32" width="12.625" style="0" hidden="1" customWidth="1" outlineLevel="1"/>
    <col min="33" max="33" width="4.625" style="0" customWidth="1" outlineLevel="1"/>
    <col min="34" max="34" width="11.875" style="0" customWidth="1"/>
  </cols>
  <sheetData>
    <row r="1" spans="1:41" ht="13.5" customHeight="1">
      <c r="A1" s="88" t="s">
        <v>34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6"/>
      <c r="AJ1" s="6"/>
      <c r="AK1" s="6"/>
      <c r="AL1" s="6"/>
      <c r="AM1" s="6"/>
      <c r="AN1" s="6"/>
      <c r="AO1" s="6"/>
    </row>
    <row r="2" spans="1:41" ht="12" customHeight="1">
      <c r="A2" s="88" t="s">
        <v>35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21"/>
      <c r="M2" s="21" t="s">
        <v>29</v>
      </c>
      <c r="N2" s="21"/>
      <c r="O2" s="21" t="s">
        <v>39</v>
      </c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6"/>
      <c r="AJ2" s="6"/>
      <c r="AK2" s="6"/>
      <c r="AL2" s="6"/>
      <c r="AM2" s="6"/>
      <c r="AN2" s="6"/>
      <c r="AO2" s="6"/>
    </row>
    <row r="3" spans="1:41" ht="14.25" customHeight="1">
      <c r="A3" s="99" t="s">
        <v>43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6"/>
      <c r="AJ3" s="6"/>
      <c r="AK3" s="6"/>
      <c r="AL3" s="6"/>
      <c r="AM3" s="6"/>
      <c r="AN3" s="6"/>
      <c r="AO3" s="6"/>
    </row>
    <row r="4" ht="12.75" customHeight="1" hidden="1"/>
    <row r="5" spans="1:39" ht="39.75" customHeight="1">
      <c r="A5" s="2" t="s">
        <v>2</v>
      </c>
      <c r="B5" s="84">
        <v>4800</v>
      </c>
      <c r="C5" s="85"/>
      <c r="D5" s="84">
        <v>3600</v>
      </c>
      <c r="E5" s="85"/>
      <c r="F5" s="63">
        <v>3600</v>
      </c>
      <c r="G5" s="63"/>
      <c r="H5" s="84">
        <v>3600</v>
      </c>
      <c r="I5" s="85"/>
      <c r="J5" s="84">
        <v>3600</v>
      </c>
      <c r="K5" s="85"/>
      <c r="L5" s="84">
        <v>4800</v>
      </c>
      <c r="M5" s="85"/>
      <c r="N5" s="84">
        <v>4800</v>
      </c>
      <c r="O5" s="85"/>
      <c r="P5" s="84">
        <v>4800</v>
      </c>
      <c r="Q5" s="85"/>
      <c r="R5" s="84">
        <v>8000</v>
      </c>
      <c r="S5" s="85"/>
      <c r="T5" s="84">
        <v>4000</v>
      </c>
      <c r="U5" s="85"/>
      <c r="V5" s="84">
        <v>4000</v>
      </c>
      <c r="W5" s="85"/>
      <c r="X5" s="84">
        <v>14000</v>
      </c>
      <c r="Y5" s="85"/>
      <c r="Z5" s="84">
        <v>0</v>
      </c>
      <c r="AA5" s="85"/>
      <c r="AB5" s="84">
        <v>0</v>
      </c>
      <c r="AC5" s="85"/>
      <c r="AD5" s="84">
        <v>0</v>
      </c>
      <c r="AE5" s="85"/>
      <c r="AF5" s="84">
        <v>0</v>
      </c>
      <c r="AG5" s="85"/>
      <c r="AH5" s="6"/>
      <c r="AI5" s="6"/>
      <c r="AJ5" s="6"/>
      <c r="AK5" s="6"/>
      <c r="AL5" s="6"/>
      <c r="AM5" s="6"/>
    </row>
    <row r="6" spans="1:39" ht="31.5" customHeight="1" thickBot="1">
      <c r="A6" s="1" t="s">
        <v>1</v>
      </c>
      <c r="B6" s="86">
        <v>4</v>
      </c>
      <c r="C6" s="87"/>
      <c r="D6" s="86">
        <v>6</v>
      </c>
      <c r="E6" s="87"/>
      <c r="F6" s="64">
        <v>8</v>
      </c>
      <c r="G6" s="64"/>
      <c r="H6" s="86">
        <v>10</v>
      </c>
      <c r="I6" s="87"/>
      <c r="J6" s="86">
        <v>12</v>
      </c>
      <c r="K6" s="87"/>
      <c r="L6" s="86">
        <v>22</v>
      </c>
      <c r="M6" s="87"/>
      <c r="N6" s="86">
        <v>26</v>
      </c>
      <c r="O6" s="87"/>
      <c r="P6" s="86">
        <v>28</v>
      </c>
      <c r="Q6" s="87"/>
      <c r="R6" s="86">
        <v>6</v>
      </c>
      <c r="S6" s="87"/>
      <c r="T6" s="86">
        <v>16</v>
      </c>
      <c r="U6" s="87"/>
      <c r="V6" s="86">
        <v>17</v>
      </c>
      <c r="W6" s="87"/>
      <c r="X6" s="86">
        <v>35</v>
      </c>
      <c r="Y6" s="87"/>
      <c r="Z6" s="86" t="s">
        <v>29</v>
      </c>
      <c r="AA6" s="87"/>
      <c r="AB6" s="86" t="s">
        <v>29</v>
      </c>
      <c r="AC6" s="87"/>
      <c r="AD6" s="86" t="s">
        <v>29</v>
      </c>
      <c r="AE6" s="87"/>
      <c r="AF6" s="86" t="s">
        <v>29</v>
      </c>
      <c r="AG6" s="87"/>
      <c r="AH6" s="7" t="s">
        <v>31</v>
      </c>
      <c r="AI6" s="6"/>
      <c r="AJ6" s="6"/>
      <c r="AK6" s="6"/>
      <c r="AL6" s="6"/>
      <c r="AM6" s="6"/>
    </row>
    <row r="7" spans="1:39" ht="97.5" customHeight="1" thickBot="1" thickTop="1">
      <c r="A7" s="1" t="s">
        <v>0</v>
      </c>
      <c r="B7" s="3" t="s">
        <v>3</v>
      </c>
      <c r="C7" s="4" t="s">
        <v>4</v>
      </c>
      <c r="D7" s="3" t="s">
        <v>3</v>
      </c>
      <c r="E7" s="4" t="s">
        <v>4</v>
      </c>
      <c r="F7" s="3" t="s">
        <v>3</v>
      </c>
      <c r="G7" s="4" t="s">
        <v>4</v>
      </c>
      <c r="H7" s="3" t="s">
        <v>3</v>
      </c>
      <c r="I7" s="4" t="s">
        <v>4</v>
      </c>
      <c r="J7" s="3" t="s">
        <v>3</v>
      </c>
      <c r="K7" s="4" t="s">
        <v>4</v>
      </c>
      <c r="L7" s="3" t="s">
        <v>3</v>
      </c>
      <c r="M7" s="4" t="s">
        <v>4</v>
      </c>
      <c r="N7" s="3" t="s">
        <v>3</v>
      </c>
      <c r="O7" s="4" t="s">
        <v>4</v>
      </c>
      <c r="P7" s="28"/>
      <c r="Q7" s="4" t="s">
        <v>4</v>
      </c>
      <c r="R7" s="3"/>
      <c r="S7" s="4" t="s">
        <v>4</v>
      </c>
      <c r="T7" s="3" t="s">
        <v>3</v>
      </c>
      <c r="U7" s="4" t="s">
        <v>4</v>
      </c>
      <c r="V7" s="3" t="s">
        <v>3</v>
      </c>
      <c r="W7" s="4" t="s">
        <v>4</v>
      </c>
      <c r="X7" s="3" t="s">
        <v>3</v>
      </c>
      <c r="Y7" s="4" t="s">
        <v>4</v>
      </c>
      <c r="Z7" s="3" t="s">
        <v>3</v>
      </c>
      <c r="AA7" s="4" t="s">
        <v>4</v>
      </c>
      <c r="AB7" s="3" t="s">
        <v>3</v>
      </c>
      <c r="AC7" s="4" t="s">
        <v>4</v>
      </c>
      <c r="AD7" s="3" t="s">
        <v>3</v>
      </c>
      <c r="AE7" s="4" t="s">
        <v>4</v>
      </c>
      <c r="AF7" s="3" t="s">
        <v>3</v>
      </c>
      <c r="AG7" s="4" t="s">
        <v>4</v>
      </c>
      <c r="AH7" s="20">
        <f>SUM(AH8:AH32)</f>
        <v>85171.19999999717</v>
      </c>
      <c r="AI7" s="6"/>
      <c r="AJ7" s="6"/>
      <c r="AK7" s="6"/>
      <c r="AL7" s="6"/>
      <c r="AM7" s="6"/>
    </row>
    <row r="8" spans="1:34" ht="13.5" thickTop="1">
      <c r="A8" s="5" t="s">
        <v>5</v>
      </c>
      <c r="B8" s="29">
        <v>2607.591</v>
      </c>
      <c r="C8" s="44">
        <v>0</v>
      </c>
      <c r="D8" s="29">
        <v>7060.531</v>
      </c>
      <c r="E8" s="44">
        <v>0</v>
      </c>
      <c r="F8" s="29">
        <v>780.277</v>
      </c>
      <c r="G8" s="44">
        <v>0</v>
      </c>
      <c r="H8" s="29">
        <v>3913.597</v>
      </c>
      <c r="I8" s="44">
        <v>0</v>
      </c>
      <c r="J8" s="29">
        <v>4817.694</v>
      </c>
      <c r="K8" s="44">
        <v>0</v>
      </c>
      <c r="L8" s="29">
        <v>526.319</v>
      </c>
      <c r="M8" s="44">
        <v>0</v>
      </c>
      <c r="N8" s="29">
        <v>1843.428</v>
      </c>
      <c r="O8" s="44">
        <v>0</v>
      </c>
      <c r="P8" s="29">
        <v>930.082</v>
      </c>
      <c r="Q8" s="44">
        <v>0</v>
      </c>
      <c r="R8" s="29">
        <v>5248.6</v>
      </c>
      <c r="S8" s="44">
        <v>0</v>
      </c>
      <c r="T8" s="29">
        <v>11408.83</v>
      </c>
      <c r="U8" s="44">
        <v>0</v>
      </c>
      <c r="V8" s="29">
        <v>7197.271</v>
      </c>
      <c r="W8" s="44">
        <v>0</v>
      </c>
      <c r="X8" s="29">
        <v>322.256</v>
      </c>
      <c r="Y8" s="44">
        <v>0</v>
      </c>
      <c r="Z8" s="29"/>
      <c r="AA8" s="44">
        <v>0</v>
      </c>
      <c r="AB8" s="29"/>
      <c r="AC8" s="44">
        <v>0</v>
      </c>
      <c r="AD8" s="29"/>
      <c r="AE8" s="44">
        <v>0</v>
      </c>
      <c r="AF8" s="29"/>
      <c r="AG8" s="44">
        <v>0</v>
      </c>
      <c r="AH8" s="45">
        <f>SUM(C8+E8+I8+K8+M8+O8+Q8+S8+U8+W8+Y8+AA8+AC8+AE8+AG8)</f>
        <v>0</v>
      </c>
    </row>
    <row r="9" spans="1:34" ht="12.75">
      <c r="A9" s="5" t="s">
        <v>6</v>
      </c>
      <c r="B9" s="46">
        <v>2607.679</v>
      </c>
      <c r="C9" s="47">
        <f aca="true" t="shared" si="0" ref="C9:C32">(B9-B8)*B$5</f>
        <v>422.4000000009255</v>
      </c>
      <c r="D9" s="46">
        <v>7060.6788</v>
      </c>
      <c r="E9" s="47">
        <f aca="true" t="shared" si="1" ref="E9:G32">(D9-D8)*D$5</f>
        <v>532.0799999990413</v>
      </c>
      <c r="F9" s="46">
        <v>780.414</v>
      </c>
      <c r="G9" s="47">
        <f t="shared" si="1"/>
        <v>493.199999999797</v>
      </c>
      <c r="H9" s="46">
        <v>3913.742</v>
      </c>
      <c r="I9" s="47">
        <f aca="true" t="shared" si="2" ref="I9:I30">(H9-H8)*H$5</f>
        <v>521.9999999999345</v>
      </c>
      <c r="J9" s="46">
        <v>4817.75</v>
      </c>
      <c r="K9" s="47">
        <f aca="true" t="shared" si="3" ref="K9:K30">(J9-J8)*J$5</f>
        <v>201.59999999850697</v>
      </c>
      <c r="L9" s="46">
        <v>526.4</v>
      </c>
      <c r="M9" s="47">
        <f aca="true" t="shared" si="4" ref="M9:M30">(L9-L8)*L$5</f>
        <v>388.80000000008295</v>
      </c>
      <c r="N9" s="46">
        <v>1843.528</v>
      </c>
      <c r="O9" s="47">
        <f aca="true" t="shared" si="5" ref="O9:O30">(N9-N8)*N$5</f>
        <v>479.99999999956344</v>
      </c>
      <c r="P9" s="46">
        <v>930.133</v>
      </c>
      <c r="Q9" s="47">
        <f aca="true" t="shared" si="6" ref="Q9:Q30">(P9-P8)*P$5</f>
        <v>244.8000000002139</v>
      </c>
      <c r="R9" s="29">
        <v>5248.6</v>
      </c>
      <c r="S9" s="47">
        <f aca="true" t="shared" si="7" ref="S9:S30">(R9-R8)*R$5</f>
        <v>0</v>
      </c>
      <c r="T9" s="46">
        <v>11408.835</v>
      </c>
      <c r="U9" s="47">
        <f aca="true" t="shared" si="8" ref="U9:U30">(T9-T8)*T$5</f>
        <v>19.99999999679858</v>
      </c>
      <c r="V9" s="46">
        <v>7197.275</v>
      </c>
      <c r="W9" s="47">
        <f aca="true" t="shared" si="9" ref="W9:W30">(V9-V8)*V$5</f>
        <v>15.99999999962165</v>
      </c>
      <c r="X9" s="46">
        <v>322.275</v>
      </c>
      <c r="Y9" s="47">
        <f aca="true" t="shared" si="10" ref="Y9:Y30">(X9-X8)*X$5</f>
        <v>266.0000000000764</v>
      </c>
      <c r="Z9" s="46"/>
      <c r="AA9" s="47">
        <f aca="true" t="shared" si="11" ref="AA9:AA30">(Z9-Z8)*Z$5</f>
        <v>0</v>
      </c>
      <c r="AB9" s="46"/>
      <c r="AC9" s="47">
        <f aca="true" t="shared" si="12" ref="AC9:AC30">(AB9-AB8)*AB$5</f>
        <v>0</v>
      </c>
      <c r="AD9" s="46"/>
      <c r="AE9" s="47">
        <f aca="true" t="shared" si="13" ref="AE9:AE30">(AD9-AD8)*AD$5</f>
        <v>0</v>
      </c>
      <c r="AF9" s="46"/>
      <c r="AG9" s="47">
        <f aca="true" t="shared" si="14" ref="AG9:AG30">(AF9-AF8)*AF$5</f>
        <v>0</v>
      </c>
      <c r="AH9" s="48">
        <f>SUM(C9+E9+G9+I9+K9+M9+O9+Q9+S9+U9+W9+Y9+AA9+AC9+AE9+AG9)</f>
        <v>3586.8799999945622</v>
      </c>
    </row>
    <row r="10" spans="1:34" ht="12.75">
      <c r="A10" s="5" t="s">
        <v>7</v>
      </c>
      <c r="B10" s="46">
        <v>2607.764</v>
      </c>
      <c r="C10" s="47">
        <f t="shared" si="0"/>
        <v>408.0000000001746</v>
      </c>
      <c r="D10" s="46">
        <v>7060.822</v>
      </c>
      <c r="E10" s="47">
        <f t="shared" si="1"/>
        <v>515.5200000015611</v>
      </c>
      <c r="F10" s="46">
        <v>780.549</v>
      </c>
      <c r="G10" s="47">
        <f t="shared" si="1"/>
        <v>485.99999999996726</v>
      </c>
      <c r="H10" s="46">
        <v>3913.885</v>
      </c>
      <c r="I10" s="47">
        <f t="shared" si="2"/>
        <v>514.8000000001048</v>
      </c>
      <c r="J10" s="46">
        <v>4817.806</v>
      </c>
      <c r="K10" s="47">
        <f t="shared" si="3"/>
        <v>201.59999999850697</v>
      </c>
      <c r="L10" s="46">
        <v>526.48</v>
      </c>
      <c r="M10" s="47">
        <f t="shared" si="4"/>
        <v>384.00000000019645</v>
      </c>
      <c r="N10" s="46">
        <v>1843.628</v>
      </c>
      <c r="O10" s="47">
        <f t="shared" si="5"/>
        <v>479.99999999956344</v>
      </c>
      <c r="P10" s="46">
        <v>930.186</v>
      </c>
      <c r="Q10" s="47">
        <f t="shared" si="6"/>
        <v>254.3999999999869</v>
      </c>
      <c r="R10" s="29">
        <v>5248.6</v>
      </c>
      <c r="S10" s="47">
        <f t="shared" si="7"/>
        <v>0</v>
      </c>
      <c r="T10" s="46">
        <v>11408.841</v>
      </c>
      <c r="U10" s="47">
        <f t="shared" si="8"/>
        <v>24.000000004889444</v>
      </c>
      <c r="V10" s="46">
        <v>7197.28</v>
      </c>
      <c r="W10" s="47">
        <f t="shared" si="9"/>
        <v>20.000000000436557</v>
      </c>
      <c r="X10" s="46">
        <v>322.293</v>
      </c>
      <c r="Y10" s="47">
        <f t="shared" si="10"/>
        <v>252.00000000040745</v>
      </c>
      <c r="Z10" s="46"/>
      <c r="AA10" s="47">
        <f t="shared" si="11"/>
        <v>0</v>
      </c>
      <c r="AB10" s="46"/>
      <c r="AC10" s="47">
        <f t="shared" si="12"/>
        <v>0</v>
      </c>
      <c r="AD10" s="46"/>
      <c r="AE10" s="47">
        <f t="shared" si="13"/>
        <v>0</v>
      </c>
      <c r="AF10" s="46"/>
      <c r="AG10" s="47">
        <f t="shared" si="14"/>
        <v>0</v>
      </c>
      <c r="AH10" s="48">
        <f aca="true" t="shared" si="15" ref="AH10:AH33">SUM(C10+E10+G10+I10+K10+M10+O10+Q10+S10+U10+W10+Y10+AA10+AC10+AE10+AG10)</f>
        <v>3540.320000005795</v>
      </c>
    </row>
    <row r="11" spans="1:34" ht="12.75">
      <c r="A11" s="5" t="s">
        <v>8</v>
      </c>
      <c r="B11" s="46">
        <v>2607.841</v>
      </c>
      <c r="C11" s="47">
        <f t="shared" si="0"/>
        <v>369.5999999988999</v>
      </c>
      <c r="D11" s="46">
        <v>7060.952</v>
      </c>
      <c r="E11" s="47">
        <f t="shared" si="1"/>
        <v>468.0000000003929</v>
      </c>
      <c r="F11" s="46">
        <v>780.673</v>
      </c>
      <c r="G11" s="47">
        <f t="shared" si="1"/>
        <v>446.40000000008513</v>
      </c>
      <c r="H11" s="46">
        <v>3914.016</v>
      </c>
      <c r="I11" s="47">
        <f t="shared" si="2"/>
        <v>471.5999999994892</v>
      </c>
      <c r="J11" s="46">
        <v>4817.856</v>
      </c>
      <c r="K11" s="47">
        <f t="shared" si="3"/>
        <v>180.00000000065484</v>
      </c>
      <c r="L11" s="46">
        <v>526.52</v>
      </c>
      <c r="M11" s="47">
        <f t="shared" si="4"/>
        <v>191.99999999982538</v>
      </c>
      <c r="N11" s="46">
        <v>1843.718</v>
      </c>
      <c r="O11" s="47">
        <f t="shared" si="5"/>
        <v>432.0000000006985</v>
      </c>
      <c r="P11" s="46">
        <v>930.236</v>
      </c>
      <c r="Q11" s="47">
        <f t="shared" si="6"/>
        <v>239.99999999978172</v>
      </c>
      <c r="R11" s="29">
        <v>5248.6</v>
      </c>
      <c r="S11" s="47">
        <f t="shared" si="7"/>
        <v>0</v>
      </c>
      <c r="T11" s="46">
        <v>11408.847</v>
      </c>
      <c r="U11" s="47">
        <f t="shared" si="8"/>
        <v>23.999999997613486</v>
      </c>
      <c r="V11" s="46">
        <v>7197.284</v>
      </c>
      <c r="W11" s="47">
        <f t="shared" si="9"/>
        <v>15.99999999962165</v>
      </c>
      <c r="X11" s="46">
        <v>322.313</v>
      </c>
      <c r="Y11" s="47">
        <f t="shared" si="10"/>
        <v>279.99999999974534</v>
      </c>
      <c r="Z11" s="46"/>
      <c r="AA11" s="47">
        <f t="shared" si="11"/>
        <v>0</v>
      </c>
      <c r="AB11" s="46"/>
      <c r="AC11" s="47">
        <f t="shared" si="12"/>
        <v>0</v>
      </c>
      <c r="AD11" s="46"/>
      <c r="AE11" s="47">
        <f t="shared" si="13"/>
        <v>0</v>
      </c>
      <c r="AF11" s="46"/>
      <c r="AG11" s="47">
        <f t="shared" si="14"/>
        <v>0</v>
      </c>
      <c r="AH11" s="48">
        <f t="shared" si="15"/>
        <v>3119.599999996808</v>
      </c>
    </row>
    <row r="12" spans="1:34" ht="12.75">
      <c r="A12" s="5" t="s">
        <v>9</v>
      </c>
      <c r="B12" s="46">
        <v>2607.932</v>
      </c>
      <c r="C12" s="47">
        <f t="shared" si="0"/>
        <v>436.7999999994936</v>
      </c>
      <c r="D12" s="46">
        <v>7061.104</v>
      </c>
      <c r="E12" s="47">
        <f t="shared" si="1"/>
        <v>547.2000000001572</v>
      </c>
      <c r="F12" s="46">
        <v>780.815</v>
      </c>
      <c r="G12" s="47">
        <f t="shared" si="1"/>
        <v>511.2000000001899</v>
      </c>
      <c r="H12" s="46">
        <v>3914.167</v>
      </c>
      <c r="I12" s="47">
        <f t="shared" si="2"/>
        <v>543.5999999994237</v>
      </c>
      <c r="J12" s="46">
        <v>4817.916</v>
      </c>
      <c r="K12" s="47">
        <f t="shared" si="3"/>
        <v>216.00000000144064</v>
      </c>
      <c r="L12" s="46">
        <v>526.636</v>
      </c>
      <c r="M12" s="47">
        <f t="shared" si="4"/>
        <v>556.7999999999302</v>
      </c>
      <c r="N12" s="46">
        <v>1843.808</v>
      </c>
      <c r="O12" s="47">
        <f t="shared" si="5"/>
        <v>431.9999999996071</v>
      </c>
      <c r="P12" s="46">
        <v>930.29</v>
      </c>
      <c r="Q12" s="47">
        <f t="shared" si="6"/>
        <v>259.1999999998734</v>
      </c>
      <c r="R12" s="29">
        <v>5248.6</v>
      </c>
      <c r="S12" s="47">
        <f t="shared" si="7"/>
        <v>0</v>
      </c>
      <c r="T12" s="46">
        <v>11408.854</v>
      </c>
      <c r="U12" s="47">
        <f t="shared" si="8"/>
        <v>27.999999998428393</v>
      </c>
      <c r="V12" s="46">
        <v>7197.289</v>
      </c>
      <c r="W12" s="47">
        <f t="shared" si="9"/>
        <v>20.000000000436557</v>
      </c>
      <c r="X12" s="46">
        <v>322.335</v>
      </c>
      <c r="Y12" s="47">
        <f t="shared" si="10"/>
        <v>307.99999999987904</v>
      </c>
      <c r="Z12" s="46"/>
      <c r="AA12" s="47">
        <f t="shared" si="11"/>
        <v>0</v>
      </c>
      <c r="AB12" s="46"/>
      <c r="AC12" s="47">
        <f t="shared" si="12"/>
        <v>0</v>
      </c>
      <c r="AD12" s="46"/>
      <c r="AE12" s="47">
        <f t="shared" si="13"/>
        <v>0</v>
      </c>
      <c r="AF12" s="46"/>
      <c r="AG12" s="47">
        <f t="shared" si="14"/>
        <v>0</v>
      </c>
      <c r="AH12" s="48">
        <f t="shared" si="15"/>
        <v>3858.7999999988597</v>
      </c>
    </row>
    <row r="13" spans="1:34" ht="12.75">
      <c r="A13" s="5" t="s">
        <v>10</v>
      </c>
      <c r="B13" s="46">
        <v>2607.999</v>
      </c>
      <c r="C13" s="47">
        <f t="shared" si="0"/>
        <v>321.6000000000349</v>
      </c>
      <c r="D13" s="46">
        <v>7061.204</v>
      </c>
      <c r="E13" s="47">
        <f t="shared" si="1"/>
        <v>359.9999999980355</v>
      </c>
      <c r="F13" s="46">
        <v>780.92</v>
      </c>
      <c r="G13" s="47">
        <f t="shared" si="1"/>
        <v>377.9999999996562</v>
      </c>
      <c r="H13" s="46">
        <v>3914.286</v>
      </c>
      <c r="I13" s="47">
        <f t="shared" si="2"/>
        <v>428.4000000005108</v>
      </c>
      <c r="J13" s="46">
        <v>4817.95</v>
      </c>
      <c r="K13" s="47">
        <f t="shared" si="3"/>
        <v>122.39999999874271</v>
      </c>
      <c r="L13" s="46">
        <v>526.75</v>
      </c>
      <c r="M13" s="47">
        <f t="shared" si="4"/>
        <v>547.2000000001572</v>
      </c>
      <c r="N13" s="46">
        <v>1843.888</v>
      </c>
      <c r="O13" s="47">
        <f t="shared" si="5"/>
        <v>383.99999999965075</v>
      </c>
      <c r="P13" s="46">
        <v>930.339</v>
      </c>
      <c r="Q13" s="47">
        <f t="shared" si="6"/>
        <v>235.20000000044092</v>
      </c>
      <c r="R13" s="29">
        <v>5248.6</v>
      </c>
      <c r="S13" s="47">
        <f t="shared" si="7"/>
        <v>0</v>
      </c>
      <c r="T13" s="46">
        <v>11408.858</v>
      </c>
      <c r="U13" s="47">
        <f t="shared" si="8"/>
        <v>16.00000000325963</v>
      </c>
      <c r="V13" s="46">
        <v>7197.293</v>
      </c>
      <c r="W13" s="47">
        <f t="shared" si="9"/>
        <v>15.99999999962165</v>
      </c>
      <c r="X13" s="46">
        <v>322.35</v>
      </c>
      <c r="Y13" s="47">
        <f t="shared" si="10"/>
        <v>210.0000000006048</v>
      </c>
      <c r="Z13" s="46"/>
      <c r="AA13" s="47">
        <f t="shared" si="11"/>
        <v>0</v>
      </c>
      <c r="AB13" s="46"/>
      <c r="AC13" s="47">
        <f t="shared" si="12"/>
        <v>0</v>
      </c>
      <c r="AD13" s="46"/>
      <c r="AE13" s="47">
        <f t="shared" si="13"/>
        <v>0</v>
      </c>
      <c r="AF13" s="46"/>
      <c r="AG13" s="47">
        <f t="shared" si="14"/>
        <v>0</v>
      </c>
      <c r="AH13" s="48">
        <f t="shared" si="15"/>
        <v>3018.800000000715</v>
      </c>
    </row>
    <row r="14" spans="1:34" ht="12.75">
      <c r="A14" s="5" t="s">
        <v>11</v>
      </c>
      <c r="B14" s="46">
        <v>2608.063</v>
      </c>
      <c r="C14" s="47">
        <f t="shared" si="0"/>
        <v>307.20000000146683</v>
      </c>
      <c r="D14" s="46">
        <v>7061.321</v>
      </c>
      <c r="E14" s="47">
        <f t="shared" si="1"/>
        <v>421.20000000068103</v>
      </c>
      <c r="F14" s="46">
        <v>781.022</v>
      </c>
      <c r="G14" s="47">
        <f t="shared" si="1"/>
        <v>367.20000000032087</v>
      </c>
      <c r="H14" s="46">
        <v>3914.387</v>
      </c>
      <c r="I14" s="47">
        <f t="shared" si="2"/>
        <v>363.600000000406</v>
      </c>
      <c r="J14" s="46">
        <v>4818.003</v>
      </c>
      <c r="K14" s="47">
        <f t="shared" si="3"/>
        <v>190.7999999995809</v>
      </c>
      <c r="L14" s="46">
        <v>526.76</v>
      </c>
      <c r="M14" s="47">
        <f t="shared" si="4"/>
        <v>47.999999999956344</v>
      </c>
      <c r="N14" s="46">
        <v>1843.957</v>
      </c>
      <c r="O14" s="47">
        <f t="shared" si="5"/>
        <v>331.2000000008993</v>
      </c>
      <c r="P14" s="46">
        <v>930.372</v>
      </c>
      <c r="Q14" s="47">
        <f t="shared" si="6"/>
        <v>158.39999999952852</v>
      </c>
      <c r="R14" s="29">
        <v>5248.6</v>
      </c>
      <c r="S14" s="47">
        <f t="shared" si="7"/>
        <v>0</v>
      </c>
      <c r="T14" s="46">
        <v>11408.863</v>
      </c>
      <c r="U14" s="47">
        <f t="shared" si="8"/>
        <v>19.99999999679858</v>
      </c>
      <c r="V14" s="46">
        <v>7197.297</v>
      </c>
      <c r="W14" s="47">
        <f t="shared" si="9"/>
        <v>15.99999999962165</v>
      </c>
      <c r="X14" s="46">
        <v>322.369</v>
      </c>
      <c r="Y14" s="47">
        <f t="shared" si="10"/>
        <v>266.0000000000764</v>
      </c>
      <c r="Z14" s="46"/>
      <c r="AA14" s="47">
        <f t="shared" si="11"/>
        <v>0</v>
      </c>
      <c r="AB14" s="46"/>
      <c r="AC14" s="47">
        <f t="shared" si="12"/>
        <v>0</v>
      </c>
      <c r="AD14" s="46"/>
      <c r="AE14" s="47">
        <f t="shared" si="13"/>
        <v>0</v>
      </c>
      <c r="AF14" s="46"/>
      <c r="AG14" s="47">
        <f t="shared" si="14"/>
        <v>0</v>
      </c>
      <c r="AH14" s="48">
        <f t="shared" si="15"/>
        <v>2489.5999999993364</v>
      </c>
    </row>
    <row r="15" spans="1:34" ht="12.75">
      <c r="A15" s="5" t="s">
        <v>12</v>
      </c>
      <c r="B15" s="46">
        <v>2608.15</v>
      </c>
      <c r="C15" s="47">
        <f t="shared" si="0"/>
        <v>417.5999999999476</v>
      </c>
      <c r="D15" s="46">
        <v>7061.461</v>
      </c>
      <c r="E15" s="47">
        <f t="shared" si="1"/>
        <v>504.0000000011787</v>
      </c>
      <c r="F15" s="46">
        <v>781.151</v>
      </c>
      <c r="G15" s="47">
        <f t="shared" si="1"/>
        <v>464.3999999996595</v>
      </c>
      <c r="H15" s="46">
        <v>3914.521</v>
      </c>
      <c r="I15" s="47">
        <f t="shared" si="2"/>
        <v>482.4000000000524</v>
      </c>
      <c r="J15" s="46">
        <v>4818.054</v>
      </c>
      <c r="K15" s="47">
        <f t="shared" si="3"/>
        <v>183.60000000138825</v>
      </c>
      <c r="L15" s="46">
        <v>526.831</v>
      </c>
      <c r="M15" s="47">
        <f t="shared" si="4"/>
        <v>340.8000000001266</v>
      </c>
      <c r="N15" s="46">
        <v>1844.04</v>
      </c>
      <c r="O15" s="47">
        <f t="shared" si="5"/>
        <v>398.39999999931024</v>
      </c>
      <c r="P15" s="46">
        <v>930.418</v>
      </c>
      <c r="Q15" s="47">
        <f t="shared" si="6"/>
        <v>220.80000000023574</v>
      </c>
      <c r="R15" s="29">
        <v>5248.6</v>
      </c>
      <c r="S15" s="47">
        <f t="shared" si="7"/>
        <v>0</v>
      </c>
      <c r="T15" s="46">
        <v>11408.868</v>
      </c>
      <c r="U15" s="47">
        <f t="shared" si="8"/>
        <v>20.000000004074536</v>
      </c>
      <c r="V15" s="46">
        <v>7197.302</v>
      </c>
      <c r="W15" s="47">
        <f t="shared" si="9"/>
        <v>20.000000000436557</v>
      </c>
      <c r="X15" s="46">
        <v>322.384</v>
      </c>
      <c r="Y15" s="47">
        <f t="shared" si="10"/>
        <v>209.999999999809</v>
      </c>
      <c r="Z15" s="46"/>
      <c r="AA15" s="47">
        <f t="shared" si="11"/>
        <v>0</v>
      </c>
      <c r="AB15" s="46"/>
      <c r="AC15" s="47">
        <f t="shared" si="12"/>
        <v>0</v>
      </c>
      <c r="AD15" s="46"/>
      <c r="AE15" s="47">
        <f t="shared" si="13"/>
        <v>0</v>
      </c>
      <c r="AF15" s="46"/>
      <c r="AG15" s="47">
        <f t="shared" si="14"/>
        <v>0</v>
      </c>
      <c r="AH15" s="48">
        <f t="shared" si="15"/>
        <v>3262.000000006219</v>
      </c>
    </row>
    <row r="16" spans="1:34" ht="12.75">
      <c r="A16" s="5" t="s">
        <v>13</v>
      </c>
      <c r="B16" s="46">
        <v>2608.245</v>
      </c>
      <c r="C16" s="47">
        <f t="shared" si="0"/>
        <v>455.9999999990396</v>
      </c>
      <c r="D16" s="46">
        <v>7061.626</v>
      </c>
      <c r="E16" s="47">
        <f t="shared" si="1"/>
        <v>593.999999999869</v>
      </c>
      <c r="F16" s="46">
        <v>781.297</v>
      </c>
      <c r="G16" s="47">
        <f t="shared" si="1"/>
        <v>525.6000000002587</v>
      </c>
      <c r="H16" s="46">
        <v>3914.675</v>
      </c>
      <c r="I16" s="47">
        <f t="shared" si="2"/>
        <v>554.3999999999869</v>
      </c>
      <c r="J16" s="46">
        <v>4818.115</v>
      </c>
      <c r="K16" s="47">
        <f t="shared" si="3"/>
        <v>219.59999999889988</v>
      </c>
      <c r="L16" s="46">
        <v>526.917</v>
      </c>
      <c r="M16" s="47">
        <f t="shared" si="4"/>
        <v>412.8000000000611</v>
      </c>
      <c r="N16" s="46">
        <v>1844.144</v>
      </c>
      <c r="O16" s="47">
        <f t="shared" si="5"/>
        <v>499.2000000002008</v>
      </c>
      <c r="P16" s="46">
        <v>930.471</v>
      </c>
      <c r="Q16" s="47">
        <f t="shared" si="6"/>
        <v>254.3999999999869</v>
      </c>
      <c r="R16" s="29">
        <v>5248.6</v>
      </c>
      <c r="S16" s="47">
        <f t="shared" si="7"/>
        <v>0</v>
      </c>
      <c r="T16" s="46">
        <v>11408.894</v>
      </c>
      <c r="U16" s="47">
        <f t="shared" si="8"/>
        <v>103.99999999935972</v>
      </c>
      <c r="V16" s="46">
        <v>7197.309</v>
      </c>
      <c r="W16" s="47">
        <f t="shared" si="9"/>
        <v>28.000000002066372</v>
      </c>
      <c r="X16" s="46">
        <v>322.403</v>
      </c>
      <c r="Y16" s="47">
        <f t="shared" si="10"/>
        <v>266.0000000000764</v>
      </c>
      <c r="Z16" s="46"/>
      <c r="AA16" s="47">
        <f t="shared" si="11"/>
        <v>0</v>
      </c>
      <c r="AB16" s="46"/>
      <c r="AC16" s="47">
        <f t="shared" si="12"/>
        <v>0</v>
      </c>
      <c r="AD16" s="46"/>
      <c r="AE16" s="47">
        <f t="shared" si="13"/>
        <v>0</v>
      </c>
      <c r="AF16" s="46"/>
      <c r="AG16" s="47">
        <f t="shared" si="14"/>
        <v>0</v>
      </c>
      <c r="AH16" s="48">
        <f t="shared" si="15"/>
        <v>3913.9999999998054</v>
      </c>
    </row>
    <row r="17" spans="1:34" ht="12.75">
      <c r="A17" s="5" t="s">
        <v>14</v>
      </c>
      <c r="B17" s="46">
        <v>2608.33</v>
      </c>
      <c r="C17" s="47">
        <f t="shared" si="0"/>
        <v>408.0000000001746</v>
      </c>
      <c r="D17" s="46">
        <v>7061.77</v>
      </c>
      <c r="E17" s="47">
        <f t="shared" si="1"/>
        <v>518.4000000008382</v>
      </c>
      <c r="F17" s="46">
        <v>781.424</v>
      </c>
      <c r="G17" s="47">
        <f t="shared" si="1"/>
        <v>457.19999999982974</v>
      </c>
      <c r="H17" s="46">
        <v>3914.81</v>
      </c>
      <c r="I17" s="47">
        <f t="shared" si="2"/>
        <v>485.9999999991487</v>
      </c>
      <c r="J17" s="46">
        <v>4818.167</v>
      </c>
      <c r="K17" s="47">
        <f t="shared" si="3"/>
        <v>187.20000000212167</v>
      </c>
      <c r="L17" s="46">
        <v>526.93</v>
      </c>
      <c r="M17" s="47">
        <f t="shared" si="4"/>
        <v>62.39999999961583</v>
      </c>
      <c r="N17" s="46">
        <v>1844.234</v>
      </c>
      <c r="O17" s="47">
        <f t="shared" si="5"/>
        <v>431.9999999996071</v>
      </c>
      <c r="P17" s="46">
        <v>930.519</v>
      </c>
      <c r="Q17" s="47">
        <f t="shared" si="6"/>
        <v>230.40000000000873</v>
      </c>
      <c r="R17" s="29">
        <v>5248.6</v>
      </c>
      <c r="S17" s="47">
        <f t="shared" si="7"/>
        <v>0</v>
      </c>
      <c r="T17" s="46">
        <v>11408.929</v>
      </c>
      <c r="U17" s="47">
        <f t="shared" si="8"/>
        <v>139.99999999941792</v>
      </c>
      <c r="V17" s="46">
        <v>7197.315</v>
      </c>
      <c r="W17" s="47">
        <f t="shared" si="9"/>
        <v>23.999999997613486</v>
      </c>
      <c r="X17" s="46">
        <v>322.419</v>
      </c>
      <c r="Y17" s="47">
        <f t="shared" si="10"/>
        <v>223.99999999947795</v>
      </c>
      <c r="Z17" s="46"/>
      <c r="AA17" s="47">
        <f t="shared" si="11"/>
        <v>0</v>
      </c>
      <c r="AB17" s="46"/>
      <c r="AC17" s="47">
        <f t="shared" si="12"/>
        <v>0</v>
      </c>
      <c r="AD17" s="46"/>
      <c r="AE17" s="47">
        <f t="shared" si="13"/>
        <v>0</v>
      </c>
      <c r="AF17" s="46"/>
      <c r="AG17" s="47">
        <f t="shared" si="14"/>
        <v>0</v>
      </c>
      <c r="AH17" s="48">
        <f t="shared" si="15"/>
        <v>3169.599999997854</v>
      </c>
    </row>
    <row r="18" spans="1:34" ht="12.75">
      <c r="A18" s="5" t="s">
        <v>15</v>
      </c>
      <c r="B18" s="46">
        <v>2608.42</v>
      </c>
      <c r="C18" s="47">
        <f t="shared" si="0"/>
        <v>432.0000000006985</v>
      </c>
      <c r="D18" s="46">
        <v>7061.924</v>
      </c>
      <c r="E18" s="47">
        <f t="shared" si="1"/>
        <v>554.3999999983498</v>
      </c>
      <c r="F18" s="46">
        <v>781.563</v>
      </c>
      <c r="G18" s="47">
        <f t="shared" si="1"/>
        <v>500.400000000036</v>
      </c>
      <c r="H18" s="46">
        <v>3914.961</v>
      </c>
      <c r="I18" s="47">
        <f t="shared" si="2"/>
        <v>543.5999999994237</v>
      </c>
      <c r="J18" s="46">
        <v>4818.223</v>
      </c>
      <c r="K18" s="47">
        <f t="shared" si="3"/>
        <v>201.59999999850697</v>
      </c>
      <c r="L18" s="46">
        <v>527.069</v>
      </c>
      <c r="M18" s="47">
        <f t="shared" si="4"/>
        <v>667.200000000048</v>
      </c>
      <c r="N18" s="46">
        <v>1844.324</v>
      </c>
      <c r="O18" s="47">
        <f t="shared" si="5"/>
        <v>432.0000000006985</v>
      </c>
      <c r="P18" s="46">
        <v>930.565</v>
      </c>
      <c r="Q18" s="47">
        <f t="shared" si="6"/>
        <v>220.80000000023574</v>
      </c>
      <c r="R18" s="29">
        <v>5248.6</v>
      </c>
      <c r="S18" s="47">
        <f t="shared" si="7"/>
        <v>0</v>
      </c>
      <c r="T18" s="46">
        <v>11408.959</v>
      </c>
      <c r="U18" s="47">
        <f t="shared" si="8"/>
        <v>120.00000000261934</v>
      </c>
      <c r="V18" s="46">
        <v>7197.32</v>
      </c>
      <c r="W18" s="47">
        <f t="shared" si="9"/>
        <v>20.000000000436557</v>
      </c>
      <c r="X18" s="46">
        <v>322.436</v>
      </c>
      <c r="Y18" s="47">
        <f t="shared" si="10"/>
        <v>237.9999999999427</v>
      </c>
      <c r="Z18" s="46"/>
      <c r="AA18" s="47">
        <f t="shared" si="11"/>
        <v>0</v>
      </c>
      <c r="AB18" s="46"/>
      <c r="AC18" s="47">
        <f t="shared" si="12"/>
        <v>0</v>
      </c>
      <c r="AD18" s="46"/>
      <c r="AE18" s="47">
        <f t="shared" si="13"/>
        <v>0</v>
      </c>
      <c r="AF18" s="46"/>
      <c r="AG18" s="47">
        <f t="shared" si="14"/>
        <v>0</v>
      </c>
      <c r="AH18" s="48">
        <f t="shared" si="15"/>
        <v>3930.000000000996</v>
      </c>
    </row>
    <row r="19" spans="1:34" ht="12.75">
      <c r="A19" s="5" t="s">
        <v>16</v>
      </c>
      <c r="B19" s="46">
        <v>2608.506</v>
      </c>
      <c r="C19" s="47">
        <f t="shared" si="0"/>
        <v>412.7999999989697</v>
      </c>
      <c r="D19" s="46">
        <v>7062.072</v>
      </c>
      <c r="E19" s="47">
        <f t="shared" si="1"/>
        <v>532.8000000004977</v>
      </c>
      <c r="F19" s="46">
        <v>781.704</v>
      </c>
      <c r="G19" s="47">
        <f t="shared" si="1"/>
        <v>507.59999999986576</v>
      </c>
      <c r="H19" s="46">
        <v>3915.115</v>
      </c>
      <c r="I19" s="47">
        <f t="shared" si="2"/>
        <v>554.3999999999869</v>
      </c>
      <c r="J19" s="46">
        <v>4818.277</v>
      </c>
      <c r="K19" s="47">
        <f t="shared" si="3"/>
        <v>194.40000000031432</v>
      </c>
      <c r="L19" s="46">
        <v>527.143</v>
      </c>
      <c r="M19" s="47">
        <f t="shared" si="4"/>
        <v>355.2000000003318</v>
      </c>
      <c r="N19" s="46">
        <v>1844.414</v>
      </c>
      <c r="O19" s="47">
        <f t="shared" si="5"/>
        <v>431.9999999996071</v>
      </c>
      <c r="P19" s="46">
        <v>930.613</v>
      </c>
      <c r="Q19" s="47">
        <f t="shared" si="6"/>
        <v>230.40000000000873</v>
      </c>
      <c r="R19" s="29">
        <v>5248.6</v>
      </c>
      <c r="S19" s="47">
        <f t="shared" si="7"/>
        <v>0</v>
      </c>
      <c r="T19" s="46">
        <v>11408.979</v>
      </c>
      <c r="U19" s="47">
        <f t="shared" si="8"/>
        <v>79.99999999447027</v>
      </c>
      <c r="V19" s="46">
        <v>7197.325</v>
      </c>
      <c r="W19" s="47">
        <f t="shared" si="9"/>
        <v>20.000000000436557</v>
      </c>
      <c r="X19" s="46">
        <v>322.45</v>
      </c>
      <c r="Y19" s="47">
        <f t="shared" si="10"/>
        <v>196.00000000014006</v>
      </c>
      <c r="Z19" s="46"/>
      <c r="AA19" s="47">
        <f t="shared" si="11"/>
        <v>0</v>
      </c>
      <c r="AB19" s="46"/>
      <c r="AC19" s="47">
        <f t="shared" si="12"/>
        <v>0</v>
      </c>
      <c r="AD19" s="46"/>
      <c r="AE19" s="47">
        <f t="shared" si="13"/>
        <v>0</v>
      </c>
      <c r="AF19" s="46"/>
      <c r="AG19" s="47">
        <f t="shared" si="14"/>
        <v>0</v>
      </c>
      <c r="AH19" s="48">
        <f t="shared" si="15"/>
        <v>3515.599999994629</v>
      </c>
    </row>
    <row r="20" spans="1:34" ht="12.75">
      <c r="A20" s="5" t="s">
        <v>17</v>
      </c>
      <c r="B20" s="46">
        <v>2608.613</v>
      </c>
      <c r="C20" s="47">
        <f t="shared" si="0"/>
        <v>513.5999999998603</v>
      </c>
      <c r="D20" s="46">
        <v>7062.248</v>
      </c>
      <c r="E20" s="47">
        <f t="shared" si="1"/>
        <v>633.5999999981141</v>
      </c>
      <c r="F20" s="46">
        <v>781.866</v>
      </c>
      <c r="G20" s="47">
        <f t="shared" si="1"/>
        <v>583.2000000001244</v>
      </c>
      <c r="H20" s="46">
        <v>3915.283</v>
      </c>
      <c r="I20" s="47">
        <f t="shared" si="2"/>
        <v>604.8000000004322</v>
      </c>
      <c r="J20" s="46">
        <v>4818.34</v>
      </c>
      <c r="K20" s="47">
        <f t="shared" si="3"/>
        <v>226.8000000003667</v>
      </c>
      <c r="L20" s="46">
        <v>527.23</v>
      </c>
      <c r="M20" s="47">
        <f t="shared" si="4"/>
        <v>417.5999999999476</v>
      </c>
      <c r="N20" s="46">
        <v>1844.522</v>
      </c>
      <c r="O20" s="47">
        <f t="shared" si="5"/>
        <v>518.3999999997468</v>
      </c>
      <c r="P20" s="46">
        <v>930.665</v>
      </c>
      <c r="Q20" s="47">
        <f t="shared" si="6"/>
        <v>249.5999999995547</v>
      </c>
      <c r="R20" s="29">
        <v>5248.6</v>
      </c>
      <c r="S20" s="47">
        <f t="shared" si="7"/>
        <v>0</v>
      </c>
      <c r="T20" s="46">
        <v>11409.004</v>
      </c>
      <c r="U20" s="47">
        <f t="shared" si="8"/>
        <v>100.00000000582077</v>
      </c>
      <c r="V20" s="46">
        <v>7197.331</v>
      </c>
      <c r="W20" s="47">
        <f t="shared" si="9"/>
        <v>24.000000001251465</v>
      </c>
      <c r="X20" s="46">
        <v>322.471</v>
      </c>
      <c r="Y20" s="47">
        <f t="shared" si="10"/>
        <v>294.0000000002101</v>
      </c>
      <c r="Z20" s="46"/>
      <c r="AA20" s="47">
        <f t="shared" si="11"/>
        <v>0</v>
      </c>
      <c r="AB20" s="46"/>
      <c r="AC20" s="47">
        <f t="shared" si="12"/>
        <v>0</v>
      </c>
      <c r="AD20" s="46"/>
      <c r="AE20" s="47">
        <f t="shared" si="13"/>
        <v>0</v>
      </c>
      <c r="AF20" s="46"/>
      <c r="AG20" s="47">
        <f t="shared" si="14"/>
        <v>0</v>
      </c>
      <c r="AH20" s="48">
        <f t="shared" si="15"/>
        <v>4165.600000005429</v>
      </c>
    </row>
    <row r="21" spans="1:34" ht="12.75">
      <c r="A21" s="5" t="s">
        <v>18</v>
      </c>
      <c r="B21" s="46">
        <v>2608.692</v>
      </c>
      <c r="C21" s="47">
        <f t="shared" si="0"/>
        <v>379.20000000085565</v>
      </c>
      <c r="D21" s="46">
        <v>7062.38</v>
      </c>
      <c r="E21" s="47">
        <f t="shared" si="1"/>
        <v>475.20000000185973</v>
      </c>
      <c r="F21" s="46">
        <v>781.986</v>
      </c>
      <c r="G21" s="47">
        <f t="shared" si="1"/>
        <v>432.00000000001637</v>
      </c>
      <c r="H21" s="46">
        <v>3915.407</v>
      </c>
      <c r="I21" s="47">
        <f t="shared" si="2"/>
        <v>446.4000000009037</v>
      </c>
      <c r="J21" s="46">
        <v>4818.389</v>
      </c>
      <c r="K21" s="47">
        <f t="shared" si="3"/>
        <v>176.39999999992142</v>
      </c>
      <c r="L21" s="46">
        <v>527.292</v>
      </c>
      <c r="M21" s="47">
        <f t="shared" si="4"/>
        <v>297.60000000005675</v>
      </c>
      <c r="N21" s="46">
        <v>1844.603</v>
      </c>
      <c r="O21" s="47">
        <f t="shared" si="5"/>
        <v>388.80000000062864</v>
      </c>
      <c r="P21" s="46">
        <v>930.703</v>
      </c>
      <c r="Q21" s="47">
        <f t="shared" si="6"/>
        <v>182.4000000000524</v>
      </c>
      <c r="R21" s="29">
        <v>5248.6</v>
      </c>
      <c r="S21" s="47">
        <f t="shared" si="7"/>
        <v>0</v>
      </c>
      <c r="T21" s="46">
        <v>11409.021</v>
      </c>
      <c r="U21" s="47">
        <f t="shared" si="8"/>
        <v>67.99999999930151</v>
      </c>
      <c r="V21" s="46">
        <v>7197.336</v>
      </c>
      <c r="W21" s="47">
        <f t="shared" si="9"/>
        <v>20.000000000436557</v>
      </c>
      <c r="X21" s="46">
        <v>322.487</v>
      </c>
      <c r="Y21" s="47">
        <f t="shared" si="10"/>
        <v>224.00000000027376</v>
      </c>
      <c r="Z21" s="46"/>
      <c r="AA21" s="47">
        <f t="shared" si="11"/>
        <v>0</v>
      </c>
      <c r="AB21" s="46"/>
      <c r="AC21" s="47">
        <f t="shared" si="12"/>
        <v>0</v>
      </c>
      <c r="AD21" s="46"/>
      <c r="AE21" s="47">
        <f t="shared" si="13"/>
        <v>0</v>
      </c>
      <c r="AF21" s="46"/>
      <c r="AG21" s="47">
        <f t="shared" si="14"/>
        <v>0</v>
      </c>
      <c r="AH21" s="48">
        <f t="shared" si="15"/>
        <v>3090.0000000043065</v>
      </c>
    </row>
    <row r="22" spans="1:34" ht="12.75">
      <c r="A22" s="5" t="s">
        <v>19</v>
      </c>
      <c r="B22" s="46">
        <v>2608.796</v>
      </c>
      <c r="C22" s="47">
        <f t="shared" si="0"/>
        <v>499.1999999991094</v>
      </c>
      <c r="D22" s="46">
        <v>7062.551</v>
      </c>
      <c r="E22" s="47">
        <f t="shared" si="1"/>
        <v>615.6000000009954</v>
      </c>
      <c r="F22" s="46">
        <v>782.143</v>
      </c>
      <c r="G22" s="47">
        <f t="shared" si="1"/>
        <v>565.2000000001408</v>
      </c>
      <c r="H22" s="46">
        <v>3915.575</v>
      </c>
      <c r="I22" s="47">
        <f t="shared" si="2"/>
        <v>604.7999999987951</v>
      </c>
      <c r="J22" s="46">
        <v>4818.451</v>
      </c>
      <c r="K22" s="47">
        <f t="shared" si="3"/>
        <v>223.1999999996333</v>
      </c>
      <c r="L22" s="46">
        <v>527.376</v>
      </c>
      <c r="M22" s="47">
        <f t="shared" si="4"/>
        <v>403.19999999974243</v>
      </c>
      <c r="N22" s="46">
        <v>1844.706</v>
      </c>
      <c r="O22" s="47">
        <f t="shared" si="5"/>
        <v>494.3999999992229</v>
      </c>
      <c r="P22" s="46">
        <v>930.757</v>
      </c>
      <c r="Q22" s="47">
        <f t="shared" si="6"/>
        <v>259.1999999998734</v>
      </c>
      <c r="R22" s="29">
        <v>5248.6</v>
      </c>
      <c r="S22" s="47">
        <f t="shared" si="7"/>
        <v>0</v>
      </c>
      <c r="T22" s="46">
        <v>11409.045</v>
      </c>
      <c r="U22" s="47">
        <f t="shared" si="8"/>
        <v>95.9999999977299</v>
      </c>
      <c r="V22" s="46">
        <v>7197.341</v>
      </c>
      <c r="W22" s="47">
        <f t="shared" si="9"/>
        <v>20.000000000436557</v>
      </c>
      <c r="X22" s="46">
        <v>322.507</v>
      </c>
      <c r="Y22" s="47">
        <f t="shared" si="10"/>
        <v>279.99999999974534</v>
      </c>
      <c r="Z22" s="46"/>
      <c r="AA22" s="47">
        <f t="shared" si="11"/>
        <v>0</v>
      </c>
      <c r="AB22" s="46"/>
      <c r="AC22" s="47">
        <f t="shared" si="12"/>
        <v>0</v>
      </c>
      <c r="AD22" s="46"/>
      <c r="AE22" s="47">
        <f t="shared" si="13"/>
        <v>0</v>
      </c>
      <c r="AF22" s="46"/>
      <c r="AG22" s="47">
        <f t="shared" si="14"/>
        <v>0</v>
      </c>
      <c r="AH22" s="48">
        <f t="shared" si="15"/>
        <v>4060.7999999954245</v>
      </c>
    </row>
    <row r="23" spans="1:34" ht="12.75">
      <c r="A23" s="5" t="s">
        <v>20</v>
      </c>
      <c r="B23" s="46">
        <v>2608.888</v>
      </c>
      <c r="C23" s="47">
        <f t="shared" si="0"/>
        <v>441.6000000004715</v>
      </c>
      <c r="D23" s="46">
        <v>7062.712</v>
      </c>
      <c r="E23" s="47">
        <f t="shared" si="1"/>
        <v>579.6000000002095</v>
      </c>
      <c r="F23" s="46">
        <v>782.286</v>
      </c>
      <c r="G23" s="47">
        <f t="shared" si="1"/>
        <v>514.7999999996955</v>
      </c>
      <c r="H23" s="46">
        <v>3915.731</v>
      </c>
      <c r="I23" s="47">
        <f t="shared" si="2"/>
        <v>561.6000000014537</v>
      </c>
      <c r="J23" s="46">
        <v>4818.509</v>
      </c>
      <c r="K23" s="47">
        <f t="shared" si="3"/>
        <v>208.7999999999738</v>
      </c>
      <c r="L23" s="46">
        <v>527.453</v>
      </c>
      <c r="M23" s="47">
        <f t="shared" si="4"/>
        <v>369.59999999999127</v>
      </c>
      <c r="N23" s="46">
        <v>1844.798</v>
      </c>
      <c r="O23" s="47">
        <f t="shared" si="5"/>
        <v>441.6000000004715</v>
      </c>
      <c r="P23" s="46">
        <v>930.805</v>
      </c>
      <c r="Q23" s="47">
        <f t="shared" si="6"/>
        <v>230.40000000000873</v>
      </c>
      <c r="R23" s="29">
        <v>5248.6</v>
      </c>
      <c r="S23" s="47">
        <f t="shared" si="7"/>
        <v>0</v>
      </c>
      <c r="T23" s="46">
        <v>11409.067</v>
      </c>
      <c r="U23" s="47">
        <f t="shared" si="8"/>
        <v>87.99999999610009</v>
      </c>
      <c r="V23" s="46">
        <v>7197.346</v>
      </c>
      <c r="W23" s="47">
        <f t="shared" si="9"/>
        <v>19.99999999679858</v>
      </c>
      <c r="X23" s="46">
        <v>322.523</v>
      </c>
      <c r="Y23" s="47">
        <f t="shared" si="10"/>
        <v>224.00000000027376</v>
      </c>
      <c r="Z23" s="46"/>
      <c r="AA23" s="47">
        <f t="shared" si="11"/>
        <v>0</v>
      </c>
      <c r="AB23" s="46"/>
      <c r="AC23" s="47">
        <f t="shared" si="12"/>
        <v>0</v>
      </c>
      <c r="AD23" s="46"/>
      <c r="AE23" s="47">
        <f t="shared" si="13"/>
        <v>0</v>
      </c>
      <c r="AF23" s="46"/>
      <c r="AG23" s="47">
        <f t="shared" si="14"/>
        <v>0</v>
      </c>
      <c r="AH23" s="48">
        <f t="shared" si="15"/>
        <v>3679.999999995448</v>
      </c>
    </row>
    <row r="24" spans="1:34" ht="12.75">
      <c r="A24" s="5" t="s">
        <v>21</v>
      </c>
      <c r="B24" s="46">
        <v>2608.984</v>
      </c>
      <c r="C24" s="47">
        <f t="shared" si="0"/>
        <v>460.80000000001746</v>
      </c>
      <c r="D24" s="46">
        <v>7062.886</v>
      </c>
      <c r="E24" s="47">
        <f t="shared" si="1"/>
        <v>626.3999999999214</v>
      </c>
      <c r="F24" s="46">
        <v>782.41</v>
      </c>
      <c r="G24" s="47">
        <f t="shared" si="1"/>
        <v>446.40000000008513</v>
      </c>
      <c r="H24" s="46">
        <v>3915.902</v>
      </c>
      <c r="I24" s="47">
        <f t="shared" si="2"/>
        <v>615.5999999993583</v>
      </c>
      <c r="J24" s="46">
        <v>4818.572</v>
      </c>
      <c r="K24" s="47">
        <f t="shared" si="3"/>
        <v>226.8000000003667</v>
      </c>
      <c r="L24" s="46">
        <v>527.535</v>
      </c>
      <c r="M24" s="47">
        <f t="shared" si="4"/>
        <v>393.59999999996944</v>
      </c>
      <c r="N24" s="46">
        <v>1844.894</v>
      </c>
      <c r="O24" s="47">
        <f t="shared" si="5"/>
        <v>460.80000000001746</v>
      </c>
      <c r="P24" s="46">
        <v>930.855</v>
      </c>
      <c r="Q24" s="47">
        <f t="shared" si="6"/>
        <v>240.00000000032742</v>
      </c>
      <c r="R24" s="29">
        <v>5248.6</v>
      </c>
      <c r="S24" s="47">
        <f t="shared" si="7"/>
        <v>0</v>
      </c>
      <c r="T24" s="46">
        <v>11409.09</v>
      </c>
      <c r="U24" s="47">
        <f t="shared" si="8"/>
        <v>92.00000000419095</v>
      </c>
      <c r="V24" s="46">
        <v>7197.352</v>
      </c>
      <c r="W24" s="47">
        <f t="shared" si="9"/>
        <v>24.000000001251465</v>
      </c>
      <c r="X24" s="46">
        <v>322.539</v>
      </c>
      <c r="Y24" s="47">
        <f t="shared" si="10"/>
        <v>223.99999999947795</v>
      </c>
      <c r="Z24" s="46"/>
      <c r="AA24" s="47">
        <f t="shared" si="11"/>
        <v>0</v>
      </c>
      <c r="AB24" s="46"/>
      <c r="AC24" s="47">
        <f t="shared" si="12"/>
        <v>0</v>
      </c>
      <c r="AD24" s="46"/>
      <c r="AE24" s="47">
        <f t="shared" si="13"/>
        <v>0</v>
      </c>
      <c r="AF24" s="46"/>
      <c r="AG24" s="47">
        <f t="shared" si="14"/>
        <v>0</v>
      </c>
      <c r="AH24" s="48">
        <f t="shared" si="15"/>
        <v>3810.4000000049837</v>
      </c>
    </row>
    <row r="25" spans="1:34" ht="12.75">
      <c r="A25" s="5" t="s">
        <v>22</v>
      </c>
      <c r="B25" s="46">
        <v>2609.051</v>
      </c>
      <c r="C25" s="47">
        <f t="shared" si="0"/>
        <v>321.6000000000349</v>
      </c>
      <c r="D25" s="46">
        <v>7063.001</v>
      </c>
      <c r="E25" s="47">
        <f t="shared" si="1"/>
        <v>413.9999999992142</v>
      </c>
      <c r="F25" s="46">
        <v>782.542</v>
      </c>
      <c r="G25" s="47">
        <f t="shared" si="1"/>
        <v>475.20000000022264</v>
      </c>
      <c r="H25" s="46">
        <v>3916.016</v>
      </c>
      <c r="I25" s="47">
        <f t="shared" si="2"/>
        <v>410.40000000011787</v>
      </c>
      <c r="J25" s="46">
        <v>4818.613</v>
      </c>
      <c r="K25" s="47">
        <f t="shared" si="3"/>
        <v>147.60000000060245</v>
      </c>
      <c r="L25" s="46">
        <v>527.59</v>
      </c>
      <c r="M25" s="47">
        <f t="shared" si="4"/>
        <v>264.0000000003056</v>
      </c>
      <c r="N25" s="46">
        <v>1844.96</v>
      </c>
      <c r="O25" s="47">
        <f t="shared" si="5"/>
        <v>316.80000000014843</v>
      </c>
      <c r="P25" s="46">
        <v>930.889</v>
      </c>
      <c r="Q25" s="47">
        <f t="shared" si="6"/>
        <v>163.1999999999607</v>
      </c>
      <c r="R25" s="29">
        <v>5248.6</v>
      </c>
      <c r="S25" s="47">
        <f t="shared" si="7"/>
        <v>0</v>
      </c>
      <c r="T25" s="46">
        <v>11409.105</v>
      </c>
      <c r="U25" s="47">
        <f t="shared" si="8"/>
        <v>59.999999997671694</v>
      </c>
      <c r="V25" s="46">
        <v>7197.356</v>
      </c>
      <c r="W25" s="47">
        <f t="shared" si="9"/>
        <v>15.99999999962165</v>
      </c>
      <c r="X25" s="46">
        <v>322.55</v>
      </c>
      <c r="Y25" s="47">
        <f t="shared" si="10"/>
        <v>154.00000000033742</v>
      </c>
      <c r="Z25" s="46"/>
      <c r="AA25" s="47">
        <f t="shared" si="11"/>
        <v>0</v>
      </c>
      <c r="AB25" s="46"/>
      <c r="AC25" s="47">
        <f t="shared" si="12"/>
        <v>0</v>
      </c>
      <c r="AD25" s="46"/>
      <c r="AE25" s="47">
        <f t="shared" si="13"/>
        <v>0</v>
      </c>
      <c r="AF25" s="46"/>
      <c r="AG25" s="47">
        <f t="shared" si="14"/>
        <v>0</v>
      </c>
      <c r="AH25" s="48">
        <f t="shared" si="15"/>
        <v>2742.7999999982376</v>
      </c>
    </row>
    <row r="26" spans="1:34" ht="12.75">
      <c r="A26" s="5" t="s">
        <v>23</v>
      </c>
      <c r="B26" s="46">
        <v>2609.165</v>
      </c>
      <c r="C26" s="47">
        <f t="shared" si="0"/>
        <v>547.2000000001572</v>
      </c>
      <c r="D26" s="46">
        <v>7063.191</v>
      </c>
      <c r="E26" s="47">
        <f t="shared" si="1"/>
        <v>683.9999999985594</v>
      </c>
      <c r="F26" s="46">
        <v>782.711</v>
      </c>
      <c r="G26" s="47">
        <f t="shared" si="1"/>
        <v>608.3999999999378</v>
      </c>
      <c r="H26" s="46">
        <v>3916.204</v>
      </c>
      <c r="I26" s="47">
        <f t="shared" si="2"/>
        <v>676.8000000003667</v>
      </c>
      <c r="J26" s="46">
        <v>4818.681</v>
      </c>
      <c r="K26" s="47">
        <f t="shared" si="3"/>
        <v>244.79999999748543</v>
      </c>
      <c r="L26" s="46">
        <v>527.685</v>
      </c>
      <c r="M26" s="47">
        <f t="shared" si="4"/>
        <v>455.99999999958527</v>
      </c>
      <c r="N26" s="46">
        <v>1845.072</v>
      </c>
      <c r="O26" s="47">
        <f t="shared" si="5"/>
        <v>537.5999999992928</v>
      </c>
      <c r="P26" s="46">
        <v>930.946</v>
      </c>
      <c r="Q26" s="47">
        <f t="shared" si="6"/>
        <v>273.6000000000786</v>
      </c>
      <c r="R26" s="29">
        <v>5248.6</v>
      </c>
      <c r="S26" s="47">
        <f t="shared" si="7"/>
        <v>0</v>
      </c>
      <c r="T26" s="46">
        <v>11409.132</v>
      </c>
      <c r="U26" s="47">
        <f t="shared" si="8"/>
        <v>108.00000000017462</v>
      </c>
      <c r="V26" s="46">
        <v>7197.363</v>
      </c>
      <c r="W26" s="47">
        <f t="shared" si="9"/>
        <v>28.000000002066372</v>
      </c>
      <c r="X26" s="46">
        <v>322.576</v>
      </c>
      <c r="Y26" s="47">
        <f t="shared" si="10"/>
        <v>364.00000000014643</v>
      </c>
      <c r="Z26" s="46"/>
      <c r="AA26" s="47">
        <f t="shared" si="11"/>
        <v>0</v>
      </c>
      <c r="AB26" s="46"/>
      <c r="AC26" s="47">
        <f t="shared" si="12"/>
        <v>0</v>
      </c>
      <c r="AD26" s="46"/>
      <c r="AE26" s="47">
        <f t="shared" si="13"/>
        <v>0</v>
      </c>
      <c r="AF26" s="46"/>
      <c r="AG26" s="47">
        <f t="shared" si="14"/>
        <v>0</v>
      </c>
      <c r="AH26" s="48">
        <f t="shared" si="15"/>
        <v>4528.3999999978505</v>
      </c>
    </row>
    <row r="27" spans="1:34" ht="12.75">
      <c r="A27" s="5" t="s">
        <v>24</v>
      </c>
      <c r="B27" s="46">
        <v>2609.252</v>
      </c>
      <c r="C27" s="47">
        <f t="shared" si="0"/>
        <v>417.5999999999476</v>
      </c>
      <c r="D27" s="46">
        <v>7063.345</v>
      </c>
      <c r="E27" s="47">
        <f t="shared" si="1"/>
        <v>554.400000001624</v>
      </c>
      <c r="F27" s="46">
        <v>782.843</v>
      </c>
      <c r="G27" s="47">
        <f t="shared" si="1"/>
        <v>475.1999999998134</v>
      </c>
      <c r="H27" s="46">
        <v>3916.352</v>
      </c>
      <c r="I27" s="47">
        <f t="shared" si="2"/>
        <v>532.7999999988606</v>
      </c>
      <c r="J27" s="46">
        <v>4818.734</v>
      </c>
      <c r="K27" s="47">
        <f t="shared" si="3"/>
        <v>190.80000000285509</v>
      </c>
      <c r="L27" s="46">
        <v>527.759</v>
      </c>
      <c r="M27" s="47">
        <f t="shared" si="4"/>
        <v>355.2000000003318</v>
      </c>
      <c r="N27" s="46">
        <v>1845.157</v>
      </c>
      <c r="O27" s="47">
        <f t="shared" si="5"/>
        <v>408.0000000001746</v>
      </c>
      <c r="P27" s="46">
        <v>930.991</v>
      </c>
      <c r="Q27" s="47">
        <f t="shared" si="6"/>
        <v>215.99999999980355</v>
      </c>
      <c r="R27" s="29">
        <v>5248.6</v>
      </c>
      <c r="S27" s="47">
        <f t="shared" si="7"/>
        <v>0</v>
      </c>
      <c r="T27" s="46">
        <v>11409.153</v>
      </c>
      <c r="U27" s="47">
        <f t="shared" si="8"/>
        <v>84.00000000256114</v>
      </c>
      <c r="V27" s="46">
        <v>7197.368</v>
      </c>
      <c r="W27" s="47">
        <f t="shared" si="9"/>
        <v>20.000000000436557</v>
      </c>
      <c r="X27" s="46">
        <v>322.591</v>
      </c>
      <c r="Y27" s="47">
        <f t="shared" si="10"/>
        <v>209.999999999809</v>
      </c>
      <c r="Z27" s="46"/>
      <c r="AA27" s="47">
        <f t="shared" si="11"/>
        <v>0</v>
      </c>
      <c r="AB27" s="46"/>
      <c r="AC27" s="47">
        <f t="shared" si="12"/>
        <v>0</v>
      </c>
      <c r="AD27" s="46"/>
      <c r="AE27" s="47">
        <f t="shared" si="13"/>
        <v>0</v>
      </c>
      <c r="AF27" s="46"/>
      <c r="AG27" s="47">
        <f t="shared" si="14"/>
        <v>0</v>
      </c>
      <c r="AH27" s="48">
        <f t="shared" si="15"/>
        <v>3464.0000000062173</v>
      </c>
    </row>
    <row r="28" spans="1:34" ht="12.75">
      <c r="A28" s="5" t="s">
        <v>25</v>
      </c>
      <c r="B28" s="46">
        <v>2609.352</v>
      </c>
      <c r="C28" s="47">
        <f t="shared" si="0"/>
        <v>479.99999999956344</v>
      </c>
      <c r="D28" s="46">
        <v>7063.521</v>
      </c>
      <c r="E28" s="47">
        <f t="shared" si="1"/>
        <v>633.5999999981141</v>
      </c>
      <c r="F28" s="46">
        <v>782.996</v>
      </c>
      <c r="G28" s="47">
        <f t="shared" si="1"/>
        <v>550.800000000072</v>
      </c>
      <c r="H28" s="46">
        <v>3916.522</v>
      </c>
      <c r="I28" s="47">
        <f t="shared" si="2"/>
        <v>612.0000000002619</v>
      </c>
      <c r="J28" s="46">
        <v>4818.796</v>
      </c>
      <c r="K28" s="47">
        <f t="shared" si="3"/>
        <v>223.1999999996333</v>
      </c>
      <c r="L28" s="46">
        <v>527.844</v>
      </c>
      <c r="M28" s="47">
        <f t="shared" si="4"/>
        <v>408.0000000001746</v>
      </c>
      <c r="N28" s="46">
        <v>1845.252</v>
      </c>
      <c r="O28" s="47">
        <f t="shared" si="5"/>
        <v>456.00000000013097</v>
      </c>
      <c r="P28" s="46">
        <v>931.043</v>
      </c>
      <c r="Q28" s="47">
        <f t="shared" si="6"/>
        <v>249.6000000001004</v>
      </c>
      <c r="R28" s="29">
        <v>5248.6</v>
      </c>
      <c r="S28" s="47">
        <f t="shared" si="7"/>
        <v>0</v>
      </c>
      <c r="T28" s="46">
        <v>11409.177</v>
      </c>
      <c r="U28" s="47">
        <f t="shared" si="8"/>
        <v>95.9999999977299</v>
      </c>
      <c r="V28" s="46">
        <v>7197.375</v>
      </c>
      <c r="W28" s="47">
        <f t="shared" si="9"/>
        <v>27.999999998428393</v>
      </c>
      <c r="X28" s="46">
        <v>322.604</v>
      </c>
      <c r="Y28" s="47">
        <f t="shared" si="10"/>
        <v>181.9999999996753</v>
      </c>
      <c r="Z28" s="46"/>
      <c r="AA28" s="47">
        <f t="shared" si="11"/>
        <v>0</v>
      </c>
      <c r="AB28" s="46"/>
      <c r="AC28" s="47">
        <f t="shared" si="12"/>
        <v>0</v>
      </c>
      <c r="AD28" s="46"/>
      <c r="AE28" s="47">
        <f t="shared" si="13"/>
        <v>0</v>
      </c>
      <c r="AF28" s="46"/>
      <c r="AG28" s="47">
        <f t="shared" si="14"/>
        <v>0</v>
      </c>
      <c r="AH28" s="48">
        <f t="shared" si="15"/>
        <v>3919.1999999938844</v>
      </c>
    </row>
    <row r="29" spans="1:34" ht="12.75">
      <c r="A29" s="5" t="s">
        <v>26</v>
      </c>
      <c r="B29" s="46">
        <v>2609.438</v>
      </c>
      <c r="C29" s="47">
        <f t="shared" si="0"/>
        <v>412.8000000011525</v>
      </c>
      <c r="D29" s="46">
        <v>7063.674</v>
      </c>
      <c r="E29" s="47">
        <f t="shared" si="1"/>
        <v>550.8000000008906</v>
      </c>
      <c r="F29" s="46">
        <v>783.13</v>
      </c>
      <c r="G29" s="47">
        <f t="shared" si="1"/>
        <v>482.4000000000524</v>
      </c>
      <c r="H29" s="46">
        <v>3916.672</v>
      </c>
      <c r="I29" s="47">
        <f t="shared" si="2"/>
        <v>540.0000000003274</v>
      </c>
      <c r="J29" s="46">
        <v>4818.851</v>
      </c>
      <c r="K29" s="47">
        <f t="shared" si="3"/>
        <v>197.99999999777356</v>
      </c>
      <c r="L29" s="46">
        <v>527.919</v>
      </c>
      <c r="M29" s="47">
        <f t="shared" si="4"/>
        <v>359.9999999996726</v>
      </c>
      <c r="N29" s="46">
        <v>1845.338</v>
      </c>
      <c r="O29" s="47">
        <f t="shared" si="5"/>
        <v>412.8000000000611</v>
      </c>
      <c r="P29" s="46">
        <v>931.088</v>
      </c>
      <c r="Q29" s="47">
        <f t="shared" si="6"/>
        <v>215.99999999980355</v>
      </c>
      <c r="R29" s="29">
        <v>5248.6</v>
      </c>
      <c r="S29" s="47">
        <f t="shared" si="7"/>
        <v>0</v>
      </c>
      <c r="T29" s="46">
        <v>11409.2</v>
      </c>
      <c r="U29" s="47">
        <f t="shared" si="8"/>
        <v>92.00000000419095</v>
      </c>
      <c r="V29" s="46">
        <v>7197.381</v>
      </c>
      <c r="W29" s="47">
        <f t="shared" si="9"/>
        <v>24.000000001251465</v>
      </c>
      <c r="X29" s="46">
        <v>322.62</v>
      </c>
      <c r="Y29" s="47">
        <f t="shared" si="10"/>
        <v>224.00000000027376</v>
      </c>
      <c r="Z29" s="46"/>
      <c r="AA29" s="47">
        <f t="shared" si="11"/>
        <v>0</v>
      </c>
      <c r="AB29" s="46"/>
      <c r="AC29" s="47">
        <f t="shared" si="12"/>
        <v>0</v>
      </c>
      <c r="AD29" s="46"/>
      <c r="AE29" s="47">
        <f t="shared" si="13"/>
        <v>0</v>
      </c>
      <c r="AF29" s="46"/>
      <c r="AG29" s="47">
        <f t="shared" si="14"/>
        <v>0</v>
      </c>
      <c r="AH29" s="48">
        <f t="shared" si="15"/>
        <v>3512.80000000545</v>
      </c>
    </row>
    <row r="30" spans="1:34" ht="12.75">
      <c r="A30" s="5" t="s">
        <v>27</v>
      </c>
      <c r="B30" s="46">
        <v>2609.533</v>
      </c>
      <c r="C30" s="47">
        <f t="shared" si="0"/>
        <v>455.9999999990396</v>
      </c>
      <c r="D30" s="46">
        <v>7063.845</v>
      </c>
      <c r="E30" s="47">
        <f t="shared" si="1"/>
        <v>615.6000000009954</v>
      </c>
      <c r="F30" s="46">
        <v>783.282</v>
      </c>
      <c r="G30" s="47">
        <f t="shared" si="1"/>
        <v>547.2000000001572</v>
      </c>
      <c r="H30" s="46">
        <v>3916.833</v>
      </c>
      <c r="I30" s="47">
        <f t="shared" si="2"/>
        <v>579.6000000002095</v>
      </c>
      <c r="J30" s="46">
        <v>4818.911</v>
      </c>
      <c r="K30" s="47">
        <f t="shared" si="3"/>
        <v>216.00000000144064</v>
      </c>
      <c r="L30" s="46">
        <v>528.002</v>
      </c>
      <c r="M30" s="47">
        <f t="shared" si="4"/>
        <v>398.39999999985594</v>
      </c>
      <c r="N30" s="46">
        <v>1845.432</v>
      </c>
      <c r="O30" s="47">
        <f t="shared" si="5"/>
        <v>451.2000000002445</v>
      </c>
      <c r="P30" s="46">
        <v>931.14</v>
      </c>
      <c r="Q30" s="47">
        <f t="shared" si="6"/>
        <v>249.6000000001004</v>
      </c>
      <c r="R30" s="29">
        <v>5248.6</v>
      </c>
      <c r="S30" s="47">
        <f t="shared" si="7"/>
        <v>0</v>
      </c>
      <c r="T30" s="46">
        <v>11409.226</v>
      </c>
      <c r="U30" s="47">
        <f t="shared" si="8"/>
        <v>103.99999999935972</v>
      </c>
      <c r="V30" s="46">
        <v>7197.387</v>
      </c>
      <c r="W30" s="47">
        <f t="shared" si="9"/>
        <v>23.999999997613486</v>
      </c>
      <c r="X30" s="46">
        <v>322.635</v>
      </c>
      <c r="Y30" s="47">
        <f t="shared" si="10"/>
        <v>209.999999999809</v>
      </c>
      <c r="Z30" s="46"/>
      <c r="AA30" s="47">
        <f t="shared" si="11"/>
        <v>0</v>
      </c>
      <c r="AB30" s="46"/>
      <c r="AC30" s="47">
        <f t="shared" si="12"/>
        <v>0</v>
      </c>
      <c r="AD30" s="46"/>
      <c r="AE30" s="47">
        <f t="shared" si="13"/>
        <v>0</v>
      </c>
      <c r="AF30" s="46"/>
      <c r="AG30" s="47">
        <f t="shared" si="14"/>
        <v>0</v>
      </c>
      <c r="AH30" s="48">
        <f t="shared" si="15"/>
        <v>3851.5999999988253</v>
      </c>
    </row>
    <row r="31" spans="1:34" ht="12.75">
      <c r="A31" s="5" t="s">
        <v>28</v>
      </c>
      <c r="B31" s="49">
        <v>2609.622</v>
      </c>
      <c r="C31" s="47">
        <f t="shared" si="0"/>
        <v>427.1999999997206</v>
      </c>
      <c r="D31" s="49">
        <v>7064.004</v>
      </c>
      <c r="E31" s="47">
        <f t="shared" si="1"/>
        <v>572.3999999987427</v>
      </c>
      <c r="F31" s="49">
        <v>783.426</v>
      </c>
      <c r="G31" s="47">
        <f t="shared" si="1"/>
        <v>518.4000000000196</v>
      </c>
      <c r="H31" s="49">
        <v>3916.982</v>
      </c>
      <c r="I31" s="50">
        <f>(H31-H30)*H$5</f>
        <v>536.399999999594</v>
      </c>
      <c r="J31" s="49">
        <v>4818.969</v>
      </c>
      <c r="K31" s="50">
        <f>(J31-J30)*J$5</f>
        <v>208.7999999999738</v>
      </c>
      <c r="L31" s="49">
        <v>528.077</v>
      </c>
      <c r="M31" s="50">
        <f>(L31-L30)*L$5</f>
        <v>360.0000000002183</v>
      </c>
      <c r="N31" s="49">
        <v>1845.519</v>
      </c>
      <c r="O31" s="50">
        <f>(N31-N30)*N$5</f>
        <v>417.5999999999476</v>
      </c>
      <c r="P31" s="46">
        <v>931.186</v>
      </c>
      <c r="Q31" s="50">
        <f>(P31-P30)*P$5</f>
        <v>220.80000000023574</v>
      </c>
      <c r="R31" s="29">
        <v>5248.604</v>
      </c>
      <c r="S31" s="50">
        <f>(R31-R30)*R$5</f>
        <v>31.9999999992433</v>
      </c>
      <c r="T31" s="49">
        <v>11409.251</v>
      </c>
      <c r="U31" s="50">
        <f>(T31-T30)*T$5</f>
        <v>99.99999999854481</v>
      </c>
      <c r="V31" s="49">
        <v>7197.392</v>
      </c>
      <c r="W31" s="50">
        <f>(V31-V30)*V$5</f>
        <v>20.000000000436557</v>
      </c>
      <c r="X31" s="49">
        <v>322.65</v>
      </c>
      <c r="Y31" s="50">
        <f>(X31-X30)*X$5</f>
        <v>209.999999999809</v>
      </c>
      <c r="Z31" s="49"/>
      <c r="AA31" s="50"/>
      <c r="AB31" s="49"/>
      <c r="AC31" s="50"/>
      <c r="AD31" s="49"/>
      <c r="AE31" s="50"/>
      <c r="AF31" s="49"/>
      <c r="AG31" s="50"/>
      <c r="AH31" s="48">
        <f t="shared" si="15"/>
        <v>3623.599999996486</v>
      </c>
    </row>
    <row r="32" spans="1:34" ht="13.5" thickBot="1">
      <c r="A32" s="5" t="s">
        <v>40</v>
      </c>
      <c r="B32" s="51">
        <v>2609.705</v>
      </c>
      <c r="C32" s="47">
        <f t="shared" si="0"/>
        <v>398.40000000040163</v>
      </c>
      <c r="D32" s="51">
        <v>7064.155</v>
      </c>
      <c r="E32" s="47">
        <f t="shared" si="1"/>
        <v>543.5999999994237</v>
      </c>
      <c r="F32" s="51">
        <v>783.558</v>
      </c>
      <c r="G32" s="47">
        <f t="shared" si="1"/>
        <v>475.1999999998134</v>
      </c>
      <c r="H32" s="51">
        <v>3917.118</v>
      </c>
      <c r="I32" s="52">
        <f>(H32-H31)*H$5</f>
        <v>489.59999999988213</v>
      </c>
      <c r="J32" s="51">
        <v>4819.022</v>
      </c>
      <c r="K32" s="52">
        <f>(J32-J31)*J$5</f>
        <v>190.7999999995809</v>
      </c>
      <c r="L32" s="51">
        <v>528.145</v>
      </c>
      <c r="M32" s="52">
        <f>(L32-L31)*L$5</f>
        <v>326.3999999999214</v>
      </c>
      <c r="N32" s="51">
        <v>1845.6</v>
      </c>
      <c r="O32" s="52">
        <f>(N32-N31)*N$5</f>
        <v>388.79999999953725</v>
      </c>
      <c r="P32" s="46">
        <v>931.231</v>
      </c>
      <c r="Q32" s="52">
        <f>(P32-P31)*P$5</f>
        <v>215.99999999980355</v>
      </c>
      <c r="R32" s="29">
        <v>5248.604</v>
      </c>
      <c r="S32" s="52">
        <f>(R32-R31)*R$5</f>
        <v>0</v>
      </c>
      <c r="T32" s="51">
        <v>11409.27</v>
      </c>
      <c r="U32" s="52">
        <f>(T32-T31)*T$5</f>
        <v>76.00000000093132</v>
      </c>
      <c r="V32" s="51">
        <v>7197.396</v>
      </c>
      <c r="W32" s="52">
        <f>(V32-V31)*V$5</f>
        <v>15.99999999962165</v>
      </c>
      <c r="X32" s="51">
        <v>322.664</v>
      </c>
      <c r="Y32" s="52">
        <f>(X32-X31)*X$5</f>
        <v>196.00000000014006</v>
      </c>
      <c r="Z32" s="51"/>
      <c r="AA32" s="52">
        <f>(Z32-Z30)*Z$5</f>
        <v>0</v>
      </c>
      <c r="AB32" s="51"/>
      <c r="AC32" s="52">
        <f>(AB32-AB30)*AB$5</f>
        <v>0</v>
      </c>
      <c r="AD32" s="51"/>
      <c r="AE32" s="52">
        <f>(AD32-AD30)*AD$5</f>
        <v>0</v>
      </c>
      <c r="AF32" s="51"/>
      <c r="AG32" s="52">
        <f>(AF32-AF30)*AF$5</f>
        <v>0</v>
      </c>
      <c r="AH32" s="48">
        <f t="shared" si="15"/>
        <v>3316.799999999057</v>
      </c>
    </row>
    <row r="33" spans="2:34" ht="13.5" thickBot="1">
      <c r="B33" s="53"/>
      <c r="C33" s="54">
        <f>SUM(C8:C32)</f>
        <v>10147.200000000157</v>
      </c>
      <c r="D33" s="53"/>
      <c r="E33" s="54">
        <f>SUM(E8:E32)</f>
        <v>13046.399999999267</v>
      </c>
      <c r="F33" s="65"/>
      <c r="G33" s="54">
        <f>SUM(G8:G32)</f>
        <v>11811.599999999817</v>
      </c>
      <c r="H33" s="53"/>
      <c r="I33" s="54">
        <f>SUM(I8:I32)</f>
        <v>12675.59999999903</v>
      </c>
      <c r="J33" s="53"/>
      <c r="K33" s="54">
        <f>SUM(K8:K32)</f>
        <v>4780.799999998271</v>
      </c>
      <c r="L33" s="53"/>
      <c r="M33" s="54">
        <f>SUM(M8:M32)</f>
        <v>8764.800000000105</v>
      </c>
      <c r="N33" s="53"/>
      <c r="O33" s="54">
        <f>SUM(O8:O32)</f>
        <v>10425.59999999903</v>
      </c>
      <c r="P33" s="53"/>
      <c r="Q33" s="54">
        <f>SUM(Q8:Q32)</f>
        <v>5515.200000000004</v>
      </c>
      <c r="R33" s="53"/>
      <c r="S33" s="54">
        <f>SUM(S8:S32)</f>
        <v>31.9999999992433</v>
      </c>
      <c r="T33" s="53"/>
      <c r="U33" s="54">
        <f>SUM(U8:U32)</f>
        <v>1760.0000000020373</v>
      </c>
      <c r="V33" s="53"/>
      <c r="W33" s="54">
        <f>SUM(W8:W32)</f>
        <v>500</v>
      </c>
      <c r="X33" s="53"/>
      <c r="Y33" s="54">
        <f>SUM(Y8:Y32)</f>
        <v>5712.0000000002165</v>
      </c>
      <c r="Z33" s="53"/>
      <c r="AA33" s="54">
        <f>SUM(AA8:AA32)</f>
        <v>0</v>
      </c>
      <c r="AB33" s="53"/>
      <c r="AC33" s="54">
        <f>SUM(AC8:AC32)</f>
        <v>0</v>
      </c>
      <c r="AD33" s="53"/>
      <c r="AE33" s="54">
        <f>SUM(AE8:AE32)</f>
        <v>0</v>
      </c>
      <c r="AF33" s="53"/>
      <c r="AG33" s="55">
        <f>SUM(AG8:AG32)</f>
        <v>0</v>
      </c>
      <c r="AH33" s="48">
        <f t="shared" si="15"/>
        <v>85171.19999999717</v>
      </c>
    </row>
  </sheetData>
  <sheetProtection formatCells="0" formatColumns="0" formatRows="0"/>
  <mergeCells count="33">
    <mergeCell ref="A1:K1"/>
    <mergeCell ref="A2:K2"/>
    <mergeCell ref="A3:K3"/>
    <mergeCell ref="AD5:AE5"/>
    <mergeCell ref="H5:I5"/>
    <mergeCell ref="V5:W5"/>
    <mergeCell ref="X5:Y5"/>
    <mergeCell ref="AD6:AE6"/>
    <mergeCell ref="AF5:AG5"/>
    <mergeCell ref="AF6:AG6"/>
    <mergeCell ref="L6:M6"/>
    <mergeCell ref="N6:O6"/>
    <mergeCell ref="AB5:AC5"/>
    <mergeCell ref="AB6:AC6"/>
    <mergeCell ref="L5:M5"/>
    <mergeCell ref="N5:O5"/>
    <mergeCell ref="P5:Q5"/>
    <mergeCell ref="H6:I6"/>
    <mergeCell ref="J5:K5"/>
    <mergeCell ref="J6:K6"/>
    <mergeCell ref="B6:C6"/>
    <mergeCell ref="B5:C5"/>
    <mergeCell ref="D5:E5"/>
    <mergeCell ref="D6:E6"/>
    <mergeCell ref="X6:Y6"/>
    <mergeCell ref="Z5:AA5"/>
    <mergeCell ref="Z6:AA6"/>
    <mergeCell ref="P6:Q6"/>
    <mergeCell ref="R5:S5"/>
    <mergeCell ref="R6:S6"/>
    <mergeCell ref="T5:U5"/>
    <mergeCell ref="T6:U6"/>
    <mergeCell ref="V6:W6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3"/>
  <sheetViews>
    <sheetView showZeros="0" defaultGridColor="0" zoomScalePageLayoutView="0" colorId="48" workbookViewId="0" topLeftCell="A1">
      <pane xSplit="1" ySplit="7" topLeftCell="J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36" sqref="M36"/>
    </sheetView>
  </sheetViews>
  <sheetFormatPr defaultColWidth="9.00390625" defaultRowHeight="12.75" outlineLevelCol="1"/>
  <cols>
    <col min="1" max="1" width="6.625" style="0" customWidth="1"/>
    <col min="2" max="2" width="9.875" style="0" customWidth="1"/>
    <col min="3" max="3" width="9.375" style="0" customWidth="1"/>
    <col min="4" max="4" width="9.875" style="0" customWidth="1"/>
    <col min="5" max="5" width="9.75390625" style="0" customWidth="1"/>
    <col min="6" max="6" width="9.00390625" style="0" customWidth="1"/>
    <col min="7" max="7" width="9.375" style="0" customWidth="1"/>
    <col min="8" max="8" width="9.625" style="0" customWidth="1"/>
    <col min="9" max="9" width="9.75390625" style="0" customWidth="1"/>
    <col min="10" max="10" width="8.25390625" style="0" customWidth="1"/>
    <col min="11" max="11" width="9.375" style="0" customWidth="1"/>
    <col min="12" max="12" width="8.875" style="0" customWidth="1"/>
    <col min="13" max="13" width="9.375" style="0" customWidth="1"/>
    <col min="14" max="14" width="9.75390625" style="0" customWidth="1"/>
    <col min="15" max="15" width="10.00390625" style="0" customWidth="1"/>
    <col min="16" max="16" width="9.625" style="0" customWidth="1"/>
    <col min="17" max="17" width="9.25390625" style="0" customWidth="1"/>
    <col min="18" max="18" width="8.625" style="0" customWidth="1"/>
    <col min="19" max="19" width="9.00390625" style="0" customWidth="1"/>
    <col min="20" max="20" width="9.875" style="0" customWidth="1"/>
    <col min="21" max="21" width="8.375" style="0" customWidth="1"/>
    <col min="22" max="22" width="9.625" style="0" customWidth="1"/>
    <col min="23" max="23" width="8.625" style="0" customWidth="1"/>
    <col min="24" max="24" width="8.25390625" style="0" customWidth="1"/>
    <col min="25" max="25" width="9.75390625" style="0" customWidth="1"/>
    <col min="26" max="26" width="12.625" style="0" hidden="1" customWidth="1" outlineLevel="1"/>
    <col min="27" max="27" width="13.375" style="0" hidden="1" customWidth="1" outlineLevel="1"/>
    <col min="28" max="28" width="12.625" style="0" hidden="1" customWidth="1" outlineLevel="1"/>
    <col min="29" max="29" width="13.375" style="0" hidden="1" customWidth="1" outlineLevel="1"/>
    <col min="30" max="30" width="12.625" style="0" hidden="1" customWidth="1" outlineLevel="1"/>
    <col min="31" max="31" width="13.375" style="0" hidden="1" customWidth="1" outlineLevel="1"/>
    <col min="32" max="32" width="12.625" style="0" hidden="1" customWidth="1" outlineLevel="1"/>
    <col min="33" max="33" width="13.375" style="0" hidden="1" customWidth="1" outlineLevel="1"/>
    <col min="34" max="34" width="10.875" style="0" customWidth="1" collapsed="1"/>
  </cols>
  <sheetData>
    <row r="1" spans="1:41" ht="13.5" customHeight="1">
      <c r="A1" s="88" t="s">
        <v>30</v>
      </c>
      <c r="B1" s="88"/>
      <c r="C1" s="88"/>
      <c r="D1" s="88"/>
      <c r="E1" s="88"/>
      <c r="F1" s="88"/>
      <c r="G1" s="88"/>
      <c r="H1" s="88"/>
      <c r="I1" s="88"/>
      <c r="J1" s="22"/>
      <c r="K1" s="22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6"/>
      <c r="AJ1" s="6"/>
      <c r="AK1" s="6"/>
      <c r="AL1" s="6"/>
      <c r="AM1" s="6"/>
      <c r="AN1" s="6"/>
      <c r="AO1" s="6"/>
    </row>
    <row r="2" spans="1:41" ht="12" customHeight="1">
      <c r="A2" s="88" t="s">
        <v>33</v>
      </c>
      <c r="B2" s="88"/>
      <c r="C2" s="88"/>
      <c r="D2" s="88"/>
      <c r="E2" s="88"/>
      <c r="F2" s="88"/>
      <c r="G2" s="88"/>
      <c r="H2" s="88"/>
      <c r="I2" s="88"/>
      <c r="J2" s="22"/>
      <c r="K2" s="22"/>
      <c r="L2" s="21"/>
      <c r="M2" s="21"/>
      <c r="N2" s="21"/>
      <c r="O2" s="21"/>
      <c r="P2" s="21" t="s">
        <v>38</v>
      </c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6"/>
      <c r="AJ2" s="6"/>
      <c r="AK2" s="6"/>
      <c r="AL2" s="6"/>
      <c r="AM2" s="6"/>
      <c r="AN2" s="6"/>
      <c r="AO2" s="6"/>
    </row>
    <row r="3" spans="1:41" ht="14.25" customHeight="1">
      <c r="A3" s="99" t="s">
        <v>44</v>
      </c>
      <c r="B3" s="99"/>
      <c r="C3" s="99"/>
      <c r="D3" s="99"/>
      <c r="E3" s="99"/>
      <c r="F3" s="99"/>
      <c r="G3" s="99"/>
      <c r="H3" s="99"/>
      <c r="I3" s="99"/>
      <c r="J3" s="23"/>
      <c r="K3" s="23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6"/>
      <c r="AJ3" s="6"/>
      <c r="AK3" s="6"/>
      <c r="AL3" s="6"/>
      <c r="AM3" s="6"/>
      <c r="AN3" s="6"/>
      <c r="AO3" s="6"/>
    </row>
    <row r="4" ht="12.75" customHeight="1" hidden="1"/>
    <row r="5" spans="1:39" ht="39.75" customHeight="1">
      <c r="A5" s="2" t="s">
        <v>2</v>
      </c>
      <c r="B5" s="84">
        <v>4800</v>
      </c>
      <c r="C5" s="85"/>
      <c r="D5" s="84">
        <v>3600</v>
      </c>
      <c r="E5" s="85"/>
      <c r="F5" s="84">
        <v>3600</v>
      </c>
      <c r="G5" s="85"/>
      <c r="H5" s="84">
        <v>3600</v>
      </c>
      <c r="I5" s="85"/>
      <c r="J5" s="63">
        <v>3600</v>
      </c>
      <c r="K5" s="63"/>
      <c r="L5" s="84">
        <v>4800</v>
      </c>
      <c r="M5" s="85"/>
      <c r="N5" s="84">
        <v>4800</v>
      </c>
      <c r="O5" s="85"/>
      <c r="P5" s="84">
        <v>4800</v>
      </c>
      <c r="Q5" s="85"/>
      <c r="R5" s="84">
        <v>8000</v>
      </c>
      <c r="S5" s="85"/>
      <c r="T5" s="84">
        <v>4000</v>
      </c>
      <c r="U5" s="85"/>
      <c r="V5" s="84">
        <v>4000</v>
      </c>
      <c r="W5" s="85"/>
      <c r="X5" s="84">
        <v>14000</v>
      </c>
      <c r="Y5" s="85"/>
      <c r="Z5" s="84">
        <v>0</v>
      </c>
      <c r="AA5" s="85"/>
      <c r="AB5" s="84">
        <v>0</v>
      </c>
      <c r="AC5" s="85"/>
      <c r="AD5" s="84">
        <v>0</v>
      </c>
      <c r="AE5" s="85"/>
      <c r="AF5" s="84">
        <v>0</v>
      </c>
      <c r="AG5" s="85"/>
      <c r="AH5" s="6"/>
      <c r="AI5" s="6"/>
      <c r="AJ5" s="6"/>
      <c r="AK5" s="6"/>
      <c r="AL5" s="6"/>
      <c r="AM5" s="6"/>
    </row>
    <row r="6" spans="1:39" ht="31.5" customHeight="1" thickBot="1">
      <c r="A6" s="1" t="s">
        <v>1</v>
      </c>
      <c r="B6" s="86">
        <v>4</v>
      </c>
      <c r="C6" s="87"/>
      <c r="D6" s="86">
        <v>6</v>
      </c>
      <c r="E6" s="87"/>
      <c r="F6" s="86">
        <v>8</v>
      </c>
      <c r="G6" s="87"/>
      <c r="H6" s="86">
        <v>10</v>
      </c>
      <c r="I6" s="87"/>
      <c r="J6" s="64">
        <v>12</v>
      </c>
      <c r="K6" s="64"/>
      <c r="L6" s="86">
        <v>22</v>
      </c>
      <c r="M6" s="87"/>
      <c r="N6" s="86">
        <v>26</v>
      </c>
      <c r="O6" s="87"/>
      <c r="P6" s="86">
        <v>28</v>
      </c>
      <c r="Q6" s="87"/>
      <c r="R6" s="86">
        <v>6</v>
      </c>
      <c r="S6" s="87"/>
      <c r="T6" s="86">
        <v>16</v>
      </c>
      <c r="U6" s="87"/>
      <c r="V6" s="86">
        <v>17</v>
      </c>
      <c r="W6" s="87"/>
      <c r="X6" s="86">
        <v>35</v>
      </c>
      <c r="Y6" s="87"/>
      <c r="Z6" s="86" t="s">
        <v>29</v>
      </c>
      <c r="AA6" s="87"/>
      <c r="AB6" s="86" t="s">
        <v>29</v>
      </c>
      <c r="AC6" s="87"/>
      <c r="AD6" s="86" t="s">
        <v>29</v>
      </c>
      <c r="AE6" s="87"/>
      <c r="AF6" s="86" t="s">
        <v>29</v>
      </c>
      <c r="AG6" s="87"/>
      <c r="AH6" s="7" t="s">
        <v>31</v>
      </c>
      <c r="AI6" s="6"/>
      <c r="AJ6" s="6"/>
      <c r="AK6" s="6"/>
      <c r="AL6" s="6"/>
      <c r="AM6" s="6"/>
    </row>
    <row r="7" spans="1:39" ht="69" customHeight="1" thickBot="1" thickTop="1">
      <c r="A7" s="1" t="s">
        <v>0</v>
      </c>
      <c r="B7" s="3" t="s">
        <v>3</v>
      </c>
      <c r="C7" s="4" t="s">
        <v>4</v>
      </c>
      <c r="D7" s="3" t="s">
        <v>3</v>
      </c>
      <c r="E7" s="4" t="s">
        <v>4</v>
      </c>
      <c r="F7" s="3" t="s">
        <v>3</v>
      </c>
      <c r="G7" s="4" t="s">
        <v>4</v>
      </c>
      <c r="H7" s="3" t="s">
        <v>3</v>
      </c>
      <c r="I7" s="4" t="s">
        <v>4</v>
      </c>
      <c r="J7" s="3" t="s">
        <v>3</v>
      </c>
      <c r="K7" s="4" t="s">
        <v>4</v>
      </c>
      <c r="L7" s="3" t="s">
        <v>3</v>
      </c>
      <c r="M7" s="4" t="s">
        <v>4</v>
      </c>
      <c r="N7" s="3" t="s">
        <v>3</v>
      </c>
      <c r="O7" s="4" t="s">
        <v>4</v>
      </c>
      <c r="P7" s="3" t="s">
        <v>3</v>
      </c>
      <c r="Q7" s="4" t="s">
        <v>4</v>
      </c>
      <c r="R7" s="3" t="s">
        <v>3</v>
      </c>
      <c r="S7" s="4" t="s">
        <v>4</v>
      </c>
      <c r="T7" s="3"/>
      <c r="U7" s="4" t="s">
        <v>4</v>
      </c>
      <c r="V7" s="3" t="s">
        <v>3</v>
      </c>
      <c r="W7" s="4" t="s">
        <v>4</v>
      </c>
      <c r="X7" s="3" t="s">
        <v>3</v>
      </c>
      <c r="Y7" s="4" t="s">
        <v>4</v>
      </c>
      <c r="Z7" s="3" t="s">
        <v>3</v>
      </c>
      <c r="AA7" s="4" t="s">
        <v>4</v>
      </c>
      <c r="AB7" s="3" t="s">
        <v>3</v>
      </c>
      <c r="AC7" s="4" t="s">
        <v>4</v>
      </c>
      <c r="AD7" s="3" t="s">
        <v>3</v>
      </c>
      <c r="AE7" s="4" t="s">
        <v>4</v>
      </c>
      <c r="AF7" s="3" t="s">
        <v>3</v>
      </c>
      <c r="AG7" s="4" t="s">
        <v>4</v>
      </c>
      <c r="AH7" s="20">
        <f>SUM(AH8:AH32)</f>
        <v>250483.60000000428</v>
      </c>
      <c r="AI7" s="6"/>
      <c r="AJ7" s="6"/>
      <c r="AK7" s="6"/>
      <c r="AL7" s="6"/>
      <c r="AM7" s="6"/>
    </row>
    <row r="8" spans="1:34" ht="13.5" thickTop="1">
      <c r="A8" s="5" t="s">
        <v>5</v>
      </c>
      <c r="B8" s="30">
        <v>5684.156</v>
      </c>
      <c r="C8" s="31">
        <v>0</v>
      </c>
      <c r="D8" s="30">
        <v>10064.091</v>
      </c>
      <c r="E8" s="31">
        <v>0</v>
      </c>
      <c r="F8" s="30">
        <v>1557.315</v>
      </c>
      <c r="G8" s="31">
        <v>0</v>
      </c>
      <c r="H8" s="30">
        <v>6161.683</v>
      </c>
      <c r="I8" s="31"/>
      <c r="J8" s="30">
        <v>9892.358</v>
      </c>
      <c r="K8" s="31"/>
      <c r="L8" s="30">
        <v>1119.86</v>
      </c>
      <c r="M8" s="31">
        <v>0</v>
      </c>
      <c r="N8" s="30">
        <v>3744.758</v>
      </c>
      <c r="O8" s="31">
        <v>0</v>
      </c>
      <c r="P8" s="30">
        <v>2695.616</v>
      </c>
      <c r="Q8" s="31">
        <v>0</v>
      </c>
      <c r="R8" s="30">
        <v>8826.104</v>
      </c>
      <c r="S8" s="31">
        <v>0</v>
      </c>
      <c r="T8" s="30">
        <v>21720.947</v>
      </c>
      <c r="U8" s="31">
        <v>0</v>
      </c>
      <c r="V8" s="30">
        <v>17401.485</v>
      </c>
      <c r="W8" s="31">
        <v>0</v>
      </c>
      <c r="X8" s="30">
        <v>581.382</v>
      </c>
      <c r="Y8" s="31">
        <v>0</v>
      </c>
      <c r="Z8" s="30"/>
      <c r="AA8" s="31">
        <v>0</v>
      </c>
      <c r="AB8" s="30"/>
      <c r="AC8" s="31">
        <v>0</v>
      </c>
      <c r="AD8" s="30"/>
      <c r="AE8" s="31">
        <v>0</v>
      </c>
      <c r="AF8" s="30"/>
      <c r="AG8" s="31">
        <v>0</v>
      </c>
      <c r="AH8" s="32">
        <f>SUM(C8+E8+G8+I8+M8+O8+Q8+S8+U8+W8+Y8+AA8+AC8+AE8+AG8)</f>
        <v>0</v>
      </c>
    </row>
    <row r="9" spans="1:34" ht="12.75">
      <c r="A9" s="5" t="s">
        <v>6</v>
      </c>
      <c r="B9" s="33">
        <v>5684.42</v>
      </c>
      <c r="C9" s="34">
        <f aca="true" t="shared" si="0" ref="C9:C30">(B9-B8)*B$5</f>
        <v>1267.2000000005937</v>
      </c>
      <c r="D9" s="33">
        <v>10064.46</v>
      </c>
      <c r="E9" s="34">
        <f aca="true" t="shared" si="1" ref="E9:E30">(D9-D8)*D$5</f>
        <v>1328.3999999955995</v>
      </c>
      <c r="F9" s="33">
        <v>1557.601</v>
      </c>
      <c r="G9" s="34">
        <f aca="true" t="shared" si="2" ref="G9:G30">(F9-F8)*F$5</f>
        <v>1029.6000000002095</v>
      </c>
      <c r="H9" s="33">
        <v>6162.009</v>
      </c>
      <c r="I9" s="34">
        <f aca="true" t="shared" si="3" ref="I9:I30">(H9-H8)*H$5</f>
        <v>1173.6000000000786</v>
      </c>
      <c r="J9" s="33">
        <v>9892.503</v>
      </c>
      <c r="K9" s="34">
        <f aca="true" t="shared" si="4" ref="K9:K30">(J9-J8)*J$5</f>
        <v>522.0000000015716</v>
      </c>
      <c r="L9" s="33">
        <v>1120.08</v>
      </c>
      <c r="M9" s="34">
        <f aca="true" t="shared" si="5" ref="M9:M30">(L9-L8)*L$5</f>
        <v>1056.000000000131</v>
      </c>
      <c r="N9" s="33">
        <v>3744.958</v>
      </c>
      <c r="O9" s="34">
        <f aca="true" t="shared" si="6" ref="O9:O30">(N9-N8)*N$5</f>
        <v>960.0000000013097</v>
      </c>
      <c r="P9" s="33">
        <v>2695.765</v>
      </c>
      <c r="Q9" s="34">
        <f aca="true" t="shared" si="7" ref="Q9:Q30">(P9-P8)*P$5</f>
        <v>715.1999999994587</v>
      </c>
      <c r="R9" s="33">
        <v>8826.104</v>
      </c>
      <c r="S9" s="34">
        <f aca="true" t="shared" si="8" ref="S9:S30">(R9-R8)*R$5</f>
        <v>0</v>
      </c>
      <c r="T9" s="33">
        <v>21720.973</v>
      </c>
      <c r="U9" s="34">
        <f aca="true" t="shared" si="9" ref="U9:U30">(T9-T8)*T$5</f>
        <v>104.00000000663567</v>
      </c>
      <c r="V9" s="33">
        <v>17401.505</v>
      </c>
      <c r="W9" s="34">
        <f aca="true" t="shared" si="10" ref="W9:W30">(V9-V8)*V$5</f>
        <v>80.00000000174623</v>
      </c>
      <c r="X9" s="33">
        <v>581.432</v>
      </c>
      <c r="Y9" s="34">
        <f aca="true" t="shared" si="11" ref="Y9:Y30">(X9-X8)*X$5</f>
        <v>700.000000000955</v>
      </c>
      <c r="Z9" s="33"/>
      <c r="AA9" s="34">
        <f aca="true" t="shared" si="12" ref="AA9:AA30">(Z9-Z8)*Z$5</f>
        <v>0</v>
      </c>
      <c r="AB9" s="33"/>
      <c r="AC9" s="34">
        <f aca="true" t="shared" si="13" ref="AC9:AC30">(AB9-AB8)*AB$5</f>
        <v>0</v>
      </c>
      <c r="AD9" s="33"/>
      <c r="AE9" s="34">
        <f aca="true" t="shared" si="14" ref="AE9:AE30">(AD9-AD8)*AD$5</f>
        <v>0</v>
      </c>
      <c r="AF9" s="33"/>
      <c r="AG9" s="34">
        <f aca="true" t="shared" si="15" ref="AG9:AG30">(AF9-AF8)*AF$5</f>
        <v>0</v>
      </c>
      <c r="AH9" s="35">
        <f>SUM(C9+E9+G9+I9+K9+M9+O9+Q9+S9+U9+W9+Y9+AA9+AC9+AE9+AG9)</f>
        <v>8936.00000000829</v>
      </c>
    </row>
    <row r="10" spans="1:34" ht="12.75">
      <c r="A10" s="5" t="s">
        <v>7</v>
      </c>
      <c r="B10" s="33">
        <v>5684.66</v>
      </c>
      <c r="C10" s="34">
        <f t="shared" si="0"/>
        <v>1151.9999999989523</v>
      </c>
      <c r="D10" s="33">
        <v>10064.793</v>
      </c>
      <c r="E10" s="34">
        <f t="shared" si="1"/>
        <v>1198.8000000019383</v>
      </c>
      <c r="F10" s="33">
        <v>1557.856</v>
      </c>
      <c r="G10" s="34">
        <f t="shared" si="2"/>
        <v>917.9999999995744</v>
      </c>
      <c r="H10" s="33">
        <v>6162.305</v>
      </c>
      <c r="I10" s="34">
        <f t="shared" si="3"/>
        <v>1065.6000000009954</v>
      </c>
      <c r="J10" s="33">
        <v>9892.634</v>
      </c>
      <c r="K10" s="34">
        <f t="shared" si="4"/>
        <v>471.59999999785214</v>
      </c>
      <c r="L10" s="33">
        <v>1120.276</v>
      </c>
      <c r="M10" s="34">
        <f t="shared" si="5"/>
        <v>940.8000000006723</v>
      </c>
      <c r="N10" s="33">
        <v>3745.158</v>
      </c>
      <c r="O10" s="34">
        <f t="shared" si="6"/>
        <v>959.9999999991269</v>
      </c>
      <c r="P10" s="33">
        <v>2695.902</v>
      </c>
      <c r="Q10" s="34">
        <f t="shared" si="7"/>
        <v>657.6000000008207</v>
      </c>
      <c r="R10" s="33">
        <v>8826.104</v>
      </c>
      <c r="S10" s="34">
        <f t="shared" si="8"/>
        <v>0</v>
      </c>
      <c r="T10" s="33">
        <v>21721</v>
      </c>
      <c r="U10" s="34">
        <f t="shared" si="9"/>
        <v>107.99999999289867</v>
      </c>
      <c r="V10" s="33">
        <v>17401.523</v>
      </c>
      <c r="W10" s="34">
        <f t="shared" si="10"/>
        <v>72.00000000011642</v>
      </c>
      <c r="X10" s="33">
        <v>581.477</v>
      </c>
      <c r="Y10" s="34">
        <f t="shared" si="11"/>
        <v>629.999999999427</v>
      </c>
      <c r="Z10" s="33"/>
      <c r="AA10" s="34">
        <f t="shared" si="12"/>
        <v>0</v>
      </c>
      <c r="AB10" s="33"/>
      <c r="AC10" s="34">
        <f t="shared" si="13"/>
        <v>0</v>
      </c>
      <c r="AD10" s="33"/>
      <c r="AE10" s="34">
        <f t="shared" si="14"/>
        <v>0</v>
      </c>
      <c r="AF10" s="33"/>
      <c r="AG10" s="34">
        <f t="shared" si="15"/>
        <v>0</v>
      </c>
      <c r="AH10" s="35">
        <f>SUM(C10+E10+G10+I10+K10+M10+O10+Q10+S10+U10+W10+Y10+AA10+AC10+AE10+AG10)</f>
        <v>8174.399999992374</v>
      </c>
    </row>
    <row r="11" spans="1:34" ht="12.75">
      <c r="A11" s="5" t="s">
        <v>8</v>
      </c>
      <c r="B11" s="33">
        <v>5684.868</v>
      </c>
      <c r="C11" s="34">
        <f t="shared" si="0"/>
        <v>998.4000000025844</v>
      </c>
      <c r="D11" s="33">
        <v>10065.083</v>
      </c>
      <c r="E11" s="34">
        <f t="shared" si="1"/>
        <v>1044.0000000031432</v>
      </c>
      <c r="F11" s="33">
        <v>1558.083</v>
      </c>
      <c r="G11" s="34">
        <f t="shared" si="2"/>
        <v>817.2000000003209</v>
      </c>
      <c r="H11" s="33">
        <v>6162.569</v>
      </c>
      <c r="I11" s="34">
        <f t="shared" si="3"/>
        <v>950.4000000004453</v>
      </c>
      <c r="J11" s="33">
        <v>9892.748</v>
      </c>
      <c r="K11" s="34">
        <f t="shared" si="4"/>
        <v>410.3999999984808</v>
      </c>
      <c r="L11" s="33">
        <v>1120.47</v>
      </c>
      <c r="M11" s="34">
        <f t="shared" si="5"/>
        <v>931.1999999998079</v>
      </c>
      <c r="N11" s="33">
        <v>3745.358</v>
      </c>
      <c r="O11" s="34">
        <f t="shared" si="6"/>
        <v>960.0000000013097</v>
      </c>
      <c r="P11" s="30">
        <v>2696.024</v>
      </c>
      <c r="Q11" s="34">
        <f t="shared" si="7"/>
        <v>585.5999999992491</v>
      </c>
      <c r="R11" s="33">
        <v>8826.104</v>
      </c>
      <c r="S11" s="34">
        <f t="shared" si="8"/>
        <v>0</v>
      </c>
      <c r="T11" s="33">
        <v>21721.022</v>
      </c>
      <c r="U11" s="34">
        <f t="shared" si="9"/>
        <v>88.00000000337604</v>
      </c>
      <c r="V11" s="33">
        <v>17401.54</v>
      </c>
      <c r="W11" s="34">
        <f t="shared" si="10"/>
        <v>67.99999999930151</v>
      </c>
      <c r="X11" s="33">
        <v>581.528</v>
      </c>
      <c r="Y11" s="34">
        <f t="shared" si="11"/>
        <v>714.0000000006239</v>
      </c>
      <c r="Z11" s="33"/>
      <c r="AA11" s="34">
        <f t="shared" si="12"/>
        <v>0</v>
      </c>
      <c r="AB11" s="33"/>
      <c r="AC11" s="34">
        <f t="shared" si="13"/>
        <v>0</v>
      </c>
      <c r="AD11" s="33"/>
      <c r="AE11" s="34">
        <f t="shared" si="14"/>
        <v>0</v>
      </c>
      <c r="AF11" s="33"/>
      <c r="AG11" s="34">
        <f t="shared" si="15"/>
        <v>0</v>
      </c>
      <c r="AH11" s="35">
        <f aca="true" t="shared" si="16" ref="AH11:AH32">SUM(C11+E11+G11+I11+K11+M11+O11+Q11+S11+U11+W11+Y11+AA11+AC11+AE11+AG11)</f>
        <v>7567.200000008643</v>
      </c>
    </row>
    <row r="12" spans="1:34" ht="12.75">
      <c r="A12" s="5" t="s">
        <v>9</v>
      </c>
      <c r="B12" s="33">
        <v>5685.109</v>
      </c>
      <c r="C12" s="34">
        <f t="shared" si="0"/>
        <v>1156.7999999999302</v>
      </c>
      <c r="D12" s="33">
        <v>10065.416</v>
      </c>
      <c r="E12" s="34">
        <f t="shared" si="1"/>
        <v>1198.79999999539</v>
      </c>
      <c r="F12" s="33">
        <v>1558.338</v>
      </c>
      <c r="G12" s="34">
        <f t="shared" si="2"/>
        <v>917.9999999995744</v>
      </c>
      <c r="H12" s="33">
        <v>6162.874</v>
      </c>
      <c r="I12" s="34">
        <f t="shared" si="3"/>
        <v>1097.9999999977736</v>
      </c>
      <c r="J12" s="33">
        <v>9892.88</v>
      </c>
      <c r="K12" s="34">
        <f t="shared" si="4"/>
        <v>475.19999999858555</v>
      </c>
      <c r="L12" s="33">
        <v>1120.641</v>
      </c>
      <c r="M12" s="34">
        <f t="shared" si="5"/>
        <v>820.8000000002357</v>
      </c>
      <c r="N12" s="33">
        <v>3745.548</v>
      </c>
      <c r="O12" s="34">
        <f t="shared" si="6"/>
        <v>911.9999999980791</v>
      </c>
      <c r="P12" s="30">
        <v>2696.158</v>
      </c>
      <c r="Q12" s="34">
        <f t="shared" si="7"/>
        <v>643.2000000000698</v>
      </c>
      <c r="R12" s="33">
        <v>8826.104</v>
      </c>
      <c r="S12" s="34">
        <f t="shared" si="8"/>
        <v>0</v>
      </c>
      <c r="T12" s="33">
        <v>21721.05</v>
      </c>
      <c r="U12" s="34">
        <f t="shared" si="9"/>
        <v>111.99999999371357</v>
      </c>
      <c r="V12" s="33">
        <v>17401.559</v>
      </c>
      <c r="W12" s="34">
        <f t="shared" si="10"/>
        <v>76.00000000093132</v>
      </c>
      <c r="X12" s="33">
        <v>581.584</v>
      </c>
      <c r="Y12" s="34">
        <f t="shared" si="11"/>
        <v>783.9999999989686</v>
      </c>
      <c r="Z12" s="33"/>
      <c r="AA12" s="34">
        <f t="shared" si="12"/>
        <v>0</v>
      </c>
      <c r="AB12" s="33"/>
      <c r="AC12" s="34">
        <f t="shared" si="13"/>
        <v>0</v>
      </c>
      <c r="AD12" s="33"/>
      <c r="AE12" s="34">
        <f t="shared" si="14"/>
        <v>0</v>
      </c>
      <c r="AF12" s="33"/>
      <c r="AG12" s="34">
        <f t="shared" si="15"/>
        <v>0</v>
      </c>
      <c r="AH12" s="35">
        <f t="shared" si="16"/>
        <v>8194.799999983252</v>
      </c>
    </row>
    <row r="13" spans="1:34" ht="12.75">
      <c r="A13" s="5" t="s">
        <v>10</v>
      </c>
      <c r="B13" s="33">
        <v>5685.28</v>
      </c>
      <c r="C13" s="34">
        <f t="shared" si="0"/>
        <v>820.7999999969616</v>
      </c>
      <c r="D13" s="33">
        <v>10065.73</v>
      </c>
      <c r="E13" s="34">
        <f t="shared" si="1"/>
        <v>1130.4000000011001</v>
      </c>
      <c r="F13" s="33">
        <v>1558.481</v>
      </c>
      <c r="G13" s="34">
        <f t="shared" si="2"/>
        <v>514.8000000001048</v>
      </c>
      <c r="H13" s="33">
        <v>6163.104</v>
      </c>
      <c r="I13" s="34">
        <f t="shared" si="3"/>
        <v>828.0000000017026</v>
      </c>
      <c r="J13" s="33">
        <v>9892.981</v>
      </c>
      <c r="K13" s="34">
        <f t="shared" si="4"/>
        <v>363.6000000020431</v>
      </c>
      <c r="L13" s="33">
        <v>1120.79</v>
      </c>
      <c r="M13" s="34">
        <f t="shared" si="5"/>
        <v>715.1999999994587</v>
      </c>
      <c r="N13" s="33">
        <v>3745.74</v>
      </c>
      <c r="O13" s="34">
        <f t="shared" si="6"/>
        <v>921.6000000000349</v>
      </c>
      <c r="P13" s="30">
        <v>2696.262</v>
      </c>
      <c r="Q13" s="34">
        <f t="shared" si="7"/>
        <v>499.2000000012922</v>
      </c>
      <c r="R13" s="33">
        <v>8826.104</v>
      </c>
      <c r="S13" s="34">
        <f t="shared" si="8"/>
        <v>0</v>
      </c>
      <c r="T13" s="33">
        <v>21721.069</v>
      </c>
      <c r="U13" s="34">
        <f t="shared" si="9"/>
        <v>76.00000000093132</v>
      </c>
      <c r="V13" s="33">
        <v>17401.573</v>
      </c>
      <c r="W13" s="34">
        <f t="shared" si="10"/>
        <v>55.999999996856786</v>
      </c>
      <c r="X13" s="33">
        <v>581.629</v>
      </c>
      <c r="Y13" s="34">
        <f t="shared" si="11"/>
        <v>630.0000000010186</v>
      </c>
      <c r="Z13" s="33"/>
      <c r="AA13" s="34">
        <f t="shared" si="12"/>
        <v>0</v>
      </c>
      <c r="AB13" s="33"/>
      <c r="AC13" s="34">
        <f t="shared" si="13"/>
        <v>0</v>
      </c>
      <c r="AD13" s="33"/>
      <c r="AE13" s="34">
        <f t="shared" si="14"/>
        <v>0</v>
      </c>
      <c r="AF13" s="33"/>
      <c r="AG13" s="34">
        <f t="shared" si="15"/>
        <v>0</v>
      </c>
      <c r="AH13" s="35">
        <f t="shared" si="16"/>
        <v>6555.600000001505</v>
      </c>
    </row>
    <row r="14" spans="1:34" ht="12.75">
      <c r="A14" s="5" t="s">
        <v>11</v>
      </c>
      <c r="B14" s="33">
        <v>5685.46</v>
      </c>
      <c r="C14" s="34">
        <f t="shared" si="0"/>
        <v>864.000000001397</v>
      </c>
      <c r="D14" s="33">
        <v>10065.911</v>
      </c>
      <c r="E14" s="34">
        <f t="shared" si="1"/>
        <v>651.6000000017812</v>
      </c>
      <c r="F14" s="33">
        <v>1558.722</v>
      </c>
      <c r="G14" s="34">
        <f t="shared" si="2"/>
        <v>867.5999999999476</v>
      </c>
      <c r="H14" s="33">
        <v>6163.326</v>
      </c>
      <c r="I14" s="34">
        <f t="shared" si="3"/>
        <v>799.1999999991094</v>
      </c>
      <c r="J14" s="33">
        <v>9893.08</v>
      </c>
      <c r="K14" s="34">
        <f t="shared" si="4"/>
        <v>356.40000000057626</v>
      </c>
      <c r="L14" s="33">
        <v>1120.946</v>
      </c>
      <c r="M14" s="34">
        <f t="shared" si="5"/>
        <v>748.7999999997555</v>
      </c>
      <c r="N14" s="33">
        <v>3745.913</v>
      </c>
      <c r="O14" s="34">
        <f t="shared" si="6"/>
        <v>830.4000000011001</v>
      </c>
      <c r="P14" s="30">
        <v>2696.368</v>
      </c>
      <c r="Q14" s="34">
        <f t="shared" si="7"/>
        <v>508.7999999988824</v>
      </c>
      <c r="R14" s="33">
        <v>8826.104</v>
      </c>
      <c r="S14" s="34">
        <f t="shared" si="8"/>
        <v>0</v>
      </c>
      <c r="T14" s="33">
        <v>21721.091</v>
      </c>
      <c r="U14" s="34">
        <f t="shared" si="9"/>
        <v>88.00000000337604</v>
      </c>
      <c r="V14" s="33">
        <v>17401.59</v>
      </c>
      <c r="W14" s="34">
        <f t="shared" si="10"/>
        <v>67.99999999930151</v>
      </c>
      <c r="X14" s="33">
        <v>581.67</v>
      </c>
      <c r="Y14" s="34">
        <f t="shared" si="11"/>
        <v>573.9999999991596</v>
      </c>
      <c r="Z14" s="33"/>
      <c r="AA14" s="34">
        <f t="shared" si="12"/>
        <v>0</v>
      </c>
      <c r="AB14" s="33"/>
      <c r="AC14" s="34">
        <f t="shared" si="13"/>
        <v>0</v>
      </c>
      <c r="AD14" s="33"/>
      <c r="AE14" s="34">
        <f t="shared" si="14"/>
        <v>0</v>
      </c>
      <c r="AF14" s="33"/>
      <c r="AG14" s="34">
        <f t="shared" si="15"/>
        <v>0</v>
      </c>
      <c r="AH14" s="35">
        <f t="shared" si="16"/>
        <v>6356.800000004387</v>
      </c>
    </row>
    <row r="15" spans="1:34" ht="12.75">
      <c r="A15" s="5" t="s">
        <v>12</v>
      </c>
      <c r="B15" s="33">
        <v>5685.724</v>
      </c>
      <c r="C15" s="34">
        <f t="shared" si="0"/>
        <v>1267.2000000005937</v>
      </c>
      <c r="D15" s="33">
        <v>10066.265</v>
      </c>
      <c r="E15" s="34">
        <f t="shared" si="1"/>
        <v>1274.399999997695</v>
      </c>
      <c r="F15" s="33">
        <v>1559.021</v>
      </c>
      <c r="G15" s="34">
        <f t="shared" si="2"/>
        <v>1076.3999999999214</v>
      </c>
      <c r="H15" s="33">
        <v>6163.648</v>
      </c>
      <c r="I15" s="34">
        <f t="shared" si="3"/>
        <v>1159.200000000419</v>
      </c>
      <c r="J15" s="33">
        <v>9893.22</v>
      </c>
      <c r="K15" s="34">
        <f t="shared" si="4"/>
        <v>503.9999999979045</v>
      </c>
      <c r="L15" s="33">
        <v>1121.16</v>
      </c>
      <c r="M15" s="34">
        <f t="shared" si="5"/>
        <v>1027.200000000812</v>
      </c>
      <c r="N15" s="33">
        <v>3746.14</v>
      </c>
      <c r="O15" s="34">
        <f t="shared" si="6"/>
        <v>1089.5999999993364</v>
      </c>
      <c r="P15" s="30">
        <v>2696.508</v>
      </c>
      <c r="Q15" s="34">
        <f t="shared" si="7"/>
        <v>671.9999999993888</v>
      </c>
      <c r="R15" s="33">
        <v>8826.104</v>
      </c>
      <c r="S15" s="34">
        <f t="shared" si="8"/>
        <v>0</v>
      </c>
      <c r="T15" s="33">
        <v>21721.114</v>
      </c>
      <c r="U15" s="34">
        <f t="shared" si="9"/>
        <v>92.00000000419095</v>
      </c>
      <c r="V15" s="33">
        <v>17401.613</v>
      </c>
      <c r="W15" s="34">
        <f t="shared" si="10"/>
        <v>92.00000000419095</v>
      </c>
      <c r="X15" s="33">
        <v>581.713</v>
      </c>
      <c r="Y15" s="34">
        <f t="shared" si="11"/>
        <v>602.0000000000891</v>
      </c>
      <c r="Z15" s="33"/>
      <c r="AA15" s="34">
        <f t="shared" si="12"/>
        <v>0</v>
      </c>
      <c r="AB15" s="33"/>
      <c r="AC15" s="34">
        <f t="shared" si="13"/>
        <v>0</v>
      </c>
      <c r="AD15" s="33"/>
      <c r="AE15" s="34">
        <f t="shared" si="14"/>
        <v>0</v>
      </c>
      <c r="AF15" s="33"/>
      <c r="AG15" s="34">
        <f t="shared" si="15"/>
        <v>0</v>
      </c>
      <c r="AH15" s="35">
        <f t="shared" si="16"/>
        <v>8856.000000004542</v>
      </c>
    </row>
    <row r="16" spans="1:34" ht="12.75">
      <c r="A16" s="5" t="s">
        <v>13</v>
      </c>
      <c r="B16" s="33">
        <v>5686.08</v>
      </c>
      <c r="C16" s="34">
        <f t="shared" si="0"/>
        <v>1708.7999999988824</v>
      </c>
      <c r="D16" s="33">
        <v>10066.747</v>
      </c>
      <c r="E16" s="34">
        <f t="shared" si="1"/>
        <v>1735.1999999998952</v>
      </c>
      <c r="F16" s="33">
        <v>1559.422</v>
      </c>
      <c r="G16" s="34">
        <f t="shared" si="2"/>
        <v>1443.6000000002423</v>
      </c>
      <c r="H16" s="33">
        <v>6164.067</v>
      </c>
      <c r="I16" s="34">
        <f t="shared" si="3"/>
        <v>1508.3999999995285</v>
      </c>
      <c r="J16" s="33">
        <v>9893.401</v>
      </c>
      <c r="K16" s="34">
        <f t="shared" si="4"/>
        <v>651.6000000017812</v>
      </c>
      <c r="L16" s="33">
        <v>1121.456</v>
      </c>
      <c r="M16" s="34">
        <f t="shared" si="5"/>
        <v>1420.7999999991443</v>
      </c>
      <c r="N16" s="33">
        <v>3746.461</v>
      </c>
      <c r="O16" s="34">
        <f t="shared" si="6"/>
        <v>1540.799999999581</v>
      </c>
      <c r="P16" s="30">
        <v>2696.723</v>
      </c>
      <c r="Q16" s="34">
        <f t="shared" si="7"/>
        <v>1032.0000000006985</v>
      </c>
      <c r="R16" s="33">
        <v>8826.104</v>
      </c>
      <c r="S16" s="34">
        <f t="shared" si="8"/>
        <v>0</v>
      </c>
      <c r="T16" s="33">
        <v>21721.168</v>
      </c>
      <c r="U16" s="34">
        <f t="shared" si="9"/>
        <v>216.00000000034925</v>
      </c>
      <c r="V16" s="33">
        <v>17401.643</v>
      </c>
      <c r="W16" s="34">
        <f t="shared" si="10"/>
        <v>119.99999999534339</v>
      </c>
      <c r="X16" s="33">
        <v>581.767</v>
      </c>
      <c r="Y16" s="34">
        <f t="shared" si="11"/>
        <v>756.0000000012224</v>
      </c>
      <c r="Z16" s="33"/>
      <c r="AA16" s="34">
        <f t="shared" si="12"/>
        <v>0</v>
      </c>
      <c r="AB16" s="33"/>
      <c r="AC16" s="34">
        <f t="shared" si="13"/>
        <v>0</v>
      </c>
      <c r="AD16" s="33"/>
      <c r="AE16" s="34">
        <f t="shared" si="14"/>
        <v>0</v>
      </c>
      <c r="AF16" s="33"/>
      <c r="AG16" s="34">
        <f t="shared" si="15"/>
        <v>0</v>
      </c>
      <c r="AH16" s="35">
        <f t="shared" si="16"/>
        <v>12133.199999996668</v>
      </c>
    </row>
    <row r="17" spans="1:34" ht="12.75">
      <c r="A17" s="5" t="s">
        <v>14</v>
      </c>
      <c r="B17" s="33">
        <v>5686.337</v>
      </c>
      <c r="C17" s="34">
        <f t="shared" si="0"/>
        <v>1233.6000000024796</v>
      </c>
      <c r="D17" s="33">
        <v>10067.21</v>
      </c>
      <c r="E17" s="34">
        <f t="shared" si="1"/>
        <v>1666.799999999057</v>
      </c>
      <c r="F17" s="33">
        <v>1559.801</v>
      </c>
      <c r="G17" s="34">
        <f t="shared" si="2"/>
        <v>1364.3999999996595</v>
      </c>
      <c r="H17" s="33">
        <v>6164.456</v>
      </c>
      <c r="I17" s="34">
        <f t="shared" si="3"/>
        <v>1400.4000000004453</v>
      </c>
      <c r="J17" s="33">
        <v>9893.555</v>
      </c>
      <c r="K17" s="34">
        <f t="shared" si="4"/>
        <v>554.400000001624</v>
      </c>
      <c r="L17" s="33">
        <v>1121.707</v>
      </c>
      <c r="M17" s="34">
        <f t="shared" si="5"/>
        <v>1204.800000000978</v>
      </c>
      <c r="N17" s="33">
        <v>3746.751</v>
      </c>
      <c r="O17" s="34">
        <f t="shared" si="6"/>
        <v>1392.0000000020082</v>
      </c>
      <c r="P17" s="30">
        <v>2696.919</v>
      </c>
      <c r="Q17" s="34">
        <f t="shared" si="7"/>
        <v>940.7999999995809</v>
      </c>
      <c r="R17" s="33">
        <v>8826.104</v>
      </c>
      <c r="S17" s="34">
        <f t="shared" si="8"/>
        <v>0</v>
      </c>
      <c r="T17" s="33">
        <v>21721.23</v>
      </c>
      <c r="U17" s="34">
        <f t="shared" si="9"/>
        <v>247.9999999923166</v>
      </c>
      <c r="V17" s="33">
        <v>17401.668</v>
      </c>
      <c r="W17" s="34">
        <f t="shared" si="10"/>
        <v>100.00000000582077</v>
      </c>
      <c r="X17" s="33">
        <v>581.815</v>
      </c>
      <c r="Y17" s="34">
        <f t="shared" si="11"/>
        <v>672.0000000000255</v>
      </c>
      <c r="Z17" s="33"/>
      <c r="AA17" s="34">
        <f t="shared" si="12"/>
        <v>0</v>
      </c>
      <c r="AB17" s="33"/>
      <c r="AC17" s="34">
        <f t="shared" si="13"/>
        <v>0</v>
      </c>
      <c r="AD17" s="33"/>
      <c r="AE17" s="34">
        <f t="shared" si="14"/>
        <v>0</v>
      </c>
      <c r="AF17" s="33"/>
      <c r="AG17" s="34">
        <f t="shared" si="15"/>
        <v>0</v>
      </c>
      <c r="AH17" s="35">
        <f t="shared" si="16"/>
        <v>10777.200000003995</v>
      </c>
    </row>
    <row r="18" spans="1:34" ht="12.75">
      <c r="A18" s="5" t="s">
        <v>15</v>
      </c>
      <c r="B18" s="33">
        <v>5686.629</v>
      </c>
      <c r="C18" s="34">
        <f t="shared" si="0"/>
        <v>1401.5999999974156</v>
      </c>
      <c r="D18" s="33">
        <v>10067.713</v>
      </c>
      <c r="E18" s="34">
        <f t="shared" si="1"/>
        <v>1810.8000000022002</v>
      </c>
      <c r="F18" s="33">
        <v>1560.208</v>
      </c>
      <c r="G18" s="34">
        <f t="shared" si="2"/>
        <v>1465.20000000055</v>
      </c>
      <c r="H18" s="33">
        <v>6164.87</v>
      </c>
      <c r="I18" s="34">
        <f t="shared" si="3"/>
        <v>1490.3999999991356</v>
      </c>
      <c r="J18" s="33">
        <v>9893.706</v>
      </c>
      <c r="K18" s="34">
        <f t="shared" si="4"/>
        <v>543.5999999994237</v>
      </c>
      <c r="L18" s="33">
        <v>1121.855</v>
      </c>
      <c r="M18" s="34">
        <f t="shared" si="5"/>
        <v>710.3999999995722</v>
      </c>
      <c r="N18" s="33">
        <v>3747.046</v>
      </c>
      <c r="O18" s="34">
        <f t="shared" si="6"/>
        <v>1415.9999999981665</v>
      </c>
      <c r="P18" s="30">
        <v>2697.127</v>
      </c>
      <c r="Q18" s="34">
        <f t="shared" si="7"/>
        <v>998.4000000004016</v>
      </c>
      <c r="R18" s="33">
        <v>8826.104</v>
      </c>
      <c r="S18" s="34">
        <f t="shared" si="8"/>
        <v>0</v>
      </c>
      <c r="T18" s="33">
        <v>21721.284</v>
      </c>
      <c r="U18" s="34">
        <f t="shared" si="9"/>
        <v>216.00000000034925</v>
      </c>
      <c r="V18" s="33">
        <v>17401.694</v>
      </c>
      <c r="W18" s="34">
        <f t="shared" si="10"/>
        <v>103.99999999208376</v>
      </c>
      <c r="X18" s="33">
        <v>581.864</v>
      </c>
      <c r="Y18" s="34">
        <f t="shared" si="11"/>
        <v>685.9999999996944</v>
      </c>
      <c r="Z18" s="33"/>
      <c r="AA18" s="34">
        <f t="shared" si="12"/>
        <v>0</v>
      </c>
      <c r="AB18" s="33"/>
      <c r="AC18" s="34">
        <f t="shared" si="13"/>
        <v>0</v>
      </c>
      <c r="AD18" s="33"/>
      <c r="AE18" s="34">
        <f t="shared" si="14"/>
        <v>0</v>
      </c>
      <c r="AF18" s="33"/>
      <c r="AG18" s="34">
        <f t="shared" si="15"/>
        <v>0</v>
      </c>
      <c r="AH18" s="35">
        <f t="shared" si="16"/>
        <v>10842.399999988993</v>
      </c>
    </row>
    <row r="19" spans="1:34" ht="12.75">
      <c r="A19" s="5" t="s">
        <v>16</v>
      </c>
      <c r="B19" s="33">
        <v>5686.907</v>
      </c>
      <c r="C19" s="34">
        <f t="shared" si="0"/>
        <v>1334.4000000011874</v>
      </c>
      <c r="D19" s="33">
        <v>10068.203</v>
      </c>
      <c r="E19" s="34">
        <f t="shared" si="1"/>
        <v>1763.9999999992142</v>
      </c>
      <c r="F19" s="33">
        <v>1560.602</v>
      </c>
      <c r="G19" s="34">
        <f t="shared" si="2"/>
        <v>1418.4000000000196</v>
      </c>
      <c r="H19" s="33">
        <v>6165.268</v>
      </c>
      <c r="I19" s="34">
        <f t="shared" si="3"/>
        <v>1432.8000000004977</v>
      </c>
      <c r="J19" s="33">
        <v>9893.851</v>
      </c>
      <c r="K19" s="34">
        <f t="shared" si="4"/>
        <v>522.0000000015716</v>
      </c>
      <c r="L19" s="33">
        <v>1122.191</v>
      </c>
      <c r="M19" s="34">
        <f t="shared" si="5"/>
        <v>1612.8000000000611</v>
      </c>
      <c r="N19" s="33">
        <v>3747.336</v>
      </c>
      <c r="O19" s="34">
        <f t="shared" si="6"/>
        <v>1391.9999999998254</v>
      </c>
      <c r="P19" s="30">
        <v>2697.328</v>
      </c>
      <c r="Q19" s="34">
        <f t="shared" si="7"/>
        <v>964.8000000001048</v>
      </c>
      <c r="R19" s="33">
        <v>8826.104</v>
      </c>
      <c r="S19" s="34">
        <f t="shared" si="8"/>
        <v>0</v>
      </c>
      <c r="T19" s="33">
        <v>21721.327</v>
      </c>
      <c r="U19" s="34">
        <f t="shared" si="9"/>
        <v>172.00000000593718</v>
      </c>
      <c r="V19" s="33">
        <v>17401.718</v>
      </c>
      <c r="W19" s="34">
        <f t="shared" si="10"/>
        <v>96.00000000500586</v>
      </c>
      <c r="X19" s="33">
        <v>581.902</v>
      </c>
      <c r="Y19" s="34">
        <f t="shared" si="11"/>
        <v>532.0000000001528</v>
      </c>
      <c r="Z19" s="33"/>
      <c r="AA19" s="34">
        <f t="shared" si="12"/>
        <v>0</v>
      </c>
      <c r="AB19" s="33"/>
      <c r="AC19" s="34">
        <f t="shared" si="13"/>
        <v>0</v>
      </c>
      <c r="AD19" s="33"/>
      <c r="AE19" s="34">
        <f t="shared" si="14"/>
        <v>0</v>
      </c>
      <c r="AF19" s="33"/>
      <c r="AG19" s="34">
        <f t="shared" si="15"/>
        <v>0</v>
      </c>
      <c r="AH19" s="35">
        <f t="shared" si="16"/>
        <v>11241.200000013578</v>
      </c>
    </row>
    <row r="20" spans="1:34" ht="12.75">
      <c r="A20" s="5" t="s">
        <v>17</v>
      </c>
      <c r="B20" s="33">
        <v>5687.247</v>
      </c>
      <c r="C20" s="34">
        <f t="shared" si="0"/>
        <v>1632.0000000006985</v>
      </c>
      <c r="D20" s="33">
        <v>10068.784</v>
      </c>
      <c r="E20" s="34">
        <f t="shared" si="1"/>
        <v>2091.6000000004715</v>
      </c>
      <c r="F20" s="33">
        <v>1561.053</v>
      </c>
      <c r="G20" s="34">
        <f t="shared" si="2"/>
        <v>1623.6000000000786</v>
      </c>
      <c r="H20" s="33">
        <v>6165.712</v>
      </c>
      <c r="I20" s="34">
        <f t="shared" si="3"/>
        <v>1598.400000001493</v>
      </c>
      <c r="J20" s="33">
        <v>9894.016</v>
      </c>
      <c r="K20" s="34">
        <f t="shared" si="4"/>
        <v>593.9999999965949</v>
      </c>
      <c r="L20" s="33">
        <v>1122.463</v>
      </c>
      <c r="M20" s="34">
        <f t="shared" si="5"/>
        <v>1305.5999999996857</v>
      </c>
      <c r="N20" s="33">
        <v>3747.675</v>
      </c>
      <c r="O20" s="34">
        <f t="shared" si="6"/>
        <v>1627.2000000019034</v>
      </c>
      <c r="P20" s="30">
        <v>2697.549</v>
      </c>
      <c r="Q20" s="34">
        <f t="shared" si="7"/>
        <v>1060.8000000000175</v>
      </c>
      <c r="R20" s="33">
        <v>8826.104</v>
      </c>
      <c r="S20" s="34">
        <f t="shared" si="8"/>
        <v>0</v>
      </c>
      <c r="T20" s="33">
        <v>21721.377</v>
      </c>
      <c r="U20" s="34">
        <f t="shared" si="9"/>
        <v>199.99999999708962</v>
      </c>
      <c r="V20" s="33">
        <v>17401.747</v>
      </c>
      <c r="W20" s="34">
        <f t="shared" si="10"/>
        <v>115.99999999452848</v>
      </c>
      <c r="X20" s="33">
        <v>581.957</v>
      </c>
      <c r="Y20" s="34">
        <f t="shared" si="11"/>
        <v>769.9999999992997</v>
      </c>
      <c r="Z20" s="33"/>
      <c r="AA20" s="34">
        <f t="shared" si="12"/>
        <v>0</v>
      </c>
      <c r="AB20" s="33"/>
      <c r="AC20" s="34">
        <f t="shared" si="13"/>
        <v>0</v>
      </c>
      <c r="AD20" s="33"/>
      <c r="AE20" s="34">
        <f t="shared" si="14"/>
        <v>0</v>
      </c>
      <c r="AF20" s="33"/>
      <c r="AG20" s="34">
        <f t="shared" si="15"/>
        <v>0</v>
      </c>
      <c r="AH20" s="35">
        <f t="shared" si="16"/>
        <v>12619.19999999186</v>
      </c>
    </row>
    <row r="21" spans="1:34" ht="12.75">
      <c r="A21" s="5" t="s">
        <v>18</v>
      </c>
      <c r="B21" s="33">
        <v>5687.495</v>
      </c>
      <c r="C21" s="34">
        <f t="shared" si="0"/>
        <v>1190.3999999980442</v>
      </c>
      <c r="D21" s="33">
        <v>10069.19</v>
      </c>
      <c r="E21" s="34">
        <f t="shared" si="1"/>
        <v>1461.6000000030908</v>
      </c>
      <c r="F21" s="33">
        <v>1561.375</v>
      </c>
      <c r="G21" s="34">
        <f t="shared" si="2"/>
        <v>1159.1999999996005</v>
      </c>
      <c r="H21" s="33">
        <v>6166.035</v>
      </c>
      <c r="I21" s="34">
        <f t="shared" si="3"/>
        <v>1162.7999999978783</v>
      </c>
      <c r="J21" s="33">
        <v>9894.142</v>
      </c>
      <c r="K21" s="34">
        <f t="shared" si="4"/>
        <v>453.6000000007334</v>
      </c>
      <c r="L21" s="33">
        <v>1122.659</v>
      </c>
      <c r="M21" s="34">
        <f t="shared" si="5"/>
        <v>940.8000000006723</v>
      </c>
      <c r="N21" s="33">
        <v>3747.925</v>
      </c>
      <c r="O21" s="34">
        <f t="shared" si="6"/>
        <v>1200</v>
      </c>
      <c r="P21" s="30">
        <v>2697.717</v>
      </c>
      <c r="Q21" s="34">
        <f t="shared" si="7"/>
        <v>806.4000000005763</v>
      </c>
      <c r="R21" s="33">
        <v>8826.104</v>
      </c>
      <c r="S21" s="34">
        <f t="shared" si="8"/>
        <v>0</v>
      </c>
      <c r="T21" s="33">
        <v>21721.412</v>
      </c>
      <c r="U21" s="34">
        <f t="shared" si="9"/>
        <v>139.99999999941792</v>
      </c>
      <c r="V21" s="33">
        <v>17401.766</v>
      </c>
      <c r="W21" s="34">
        <f t="shared" si="10"/>
        <v>76.00000000093132</v>
      </c>
      <c r="X21" s="33">
        <v>581.999</v>
      </c>
      <c r="Y21" s="34">
        <f t="shared" si="11"/>
        <v>588.0000000004202</v>
      </c>
      <c r="Z21" s="33"/>
      <c r="AA21" s="34">
        <f t="shared" si="12"/>
        <v>0</v>
      </c>
      <c r="AB21" s="33"/>
      <c r="AC21" s="34">
        <f t="shared" si="13"/>
        <v>0</v>
      </c>
      <c r="AD21" s="33"/>
      <c r="AE21" s="34">
        <f t="shared" si="14"/>
        <v>0</v>
      </c>
      <c r="AF21" s="33"/>
      <c r="AG21" s="34">
        <f t="shared" si="15"/>
        <v>0</v>
      </c>
      <c r="AH21" s="35">
        <f t="shared" si="16"/>
        <v>9178.800000001365</v>
      </c>
    </row>
    <row r="22" spans="1:34" ht="12.75">
      <c r="A22" s="5" t="s">
        <v>19</v>
      </c>
      <c r="B22" s="33">
        <v>5687.826</v>
      </c>
      <c r="C22" s="34">
        <f t="shared" si="0"/>
        <v>1588.8000000006286</v>
      </c>
      <c r="D22" s="33">
        <v>10069.718</v>
      </c>
      <c r="E22" s="34">
        <f t="shared" si="1"/>
        <v>1900.8000000008906</v>
      </c>
      <c r="F22" s="33">
        <v>1561.795</v>
      </c>
      <c r="G22" s="34">
        <f t="shared" si="2"/>
        <v>1512.000000000262</v>
      </c>
      <c r="H22" s="33">
        <v>6166.474</v>
      </c>
      <c r="I22" s="34">
        <f t="shared" si="3"/>
        <v>1580.4000000011001</v>
      </c>
      <c r="J22" s="33">
        <v>9894.308</v>
      </c>
      <c r="K22" s="34">
        <f t="shared" si="4"/>
        <v>597.6000000038766</v>
      </c>
      <c r="L22" s="33">
        <v>1122.917</v>
      </c>
      <c r="M22" s="34">
        <f t="shared" si="5"/>
        <v>1238.399999999092</v>
      </c>
      <c r="N22" s="33">
        <v>3748.251</v>
      </c>
      <c r="O22" s="34">
        <f t="shared" si="6"/>
        <v>1564.8000000001048</v>
      </c>
      <c r="P22" s="30">
        <v>2697.941</v>
      </c>
      <c r="Q22" s="34">
        <f t="shared" si="7"/>
        <v>1075.1999999985856</v>
      </c>
      <c r="R22" s="33">
        <v>8826.104</v>
      </c>
      <c r="S22" s="34">
        <f t="shared" si="8"/>
        <v>0</v>
      </c>
      <c r="T22" s="33">
        <v>21721.461</v>
      </c>
      <c r="U22" s="34">
        <f t="shared" si="9"/>
        <v>195.9999999962747</v>
      </c>
      <c r="V22" s="33">
        <v>17401.791</v>
      </c>
      <c r="W22" s="34">
        <f t="shared" si="10"/>
        <v>100.00000000582077</v>
      </c>
      <c r="X22" s="33">
        <v>582.055</v>
      </c>
      <c r="Y22" s="34">
        <f t="shared" si="11"/>
        <v>783.9999999989686</v>
      </c>
      <c r="Z22" s="33"/>
      <c r="AA22" s="34">
        <f t="shared" si="12"/>
        <v>0</v>
      </c>
      <c r="AB22" s="33"/>
      <c r="AC22" s="34">
        <f t="shared" si="13"/>
        <v>0</v>
      </c>
      <c r="AD22" s="33"/>
      <c r="AE22" s="34">
        <f t="shared" si="14"/>
        <v>0</v>
      </c>
      <c r="AF22" s="33"/>
      <c r="AG22" s="34">
        <f t="shared" si="15"/>
        <v>0</v>
      </c>
      <c r="AH22" s="35">
        <f t="shared" si="16"/>
        <v>12138.000000005604</v>
      </c>
    </row>
    <row r="23" spans="1:34" ht="12.75">
      <c r="A23" s="5" t="s">
        <v>20</v>
      </c>
      <c r="B23" s="33">
        <v>5688.121</v>
      </c>
      <c r="C23" s="34">
        <f t="shared" si="0"/>
        <v>1416.0000000003492</v>
      </c>
      <c r="D23" s="33">
        <v>10070.225</v>
      </c>
      <c r="E23" s="34">
        <f t="shared" si="1"/>
        <v>1825.1999999985856</v>
      </c>
      <c r="F23" s="33">
        <v>1562.182</v>
      </c>
      <c r="G23" s="34">
        <f t="shared" si="2"/>
        <v>1393.199999999797</v>
      </c>
      <c r="H23" s="33">
        <v>6166.878</v>
      </c>
      <c r="I23" s="34">
        <f t="shared" si="3"/>
        <v>1454.3999999983498</v>
      </c>
      <c r="J23" s="33">
        <v>9894.466</v>
      </c>
      <c r="K23" s="34">
        <f t="shared" si="4"/>
        <v>568.7999999980093</v>
      </c>
      <c r="L23" s="33">
        <v>1123.159</v>
      </c>
      <c r="M23" s="34">
        <f t="shared" si="5"/>
        <v>1161.600000000908</v>
      </c>
      <c r="N23" s="33">
        <v>3748.546</v>
      </c>
      <c r="O23" s="34">
        <f t="shared" si="6"/>
        <v>1415.9999999981665</v>
      </c>
      <c r="P23" s="30">
        <v>2698.135</v>
      </c>
      <c r="Q23" s="34">
        <f t="shared" si="7"/>
        <v>931.2000000019907</v>
      </c>
      <c r="R23" s="33">
        <v>8826.104</v>
      </c>
      <c r="S23" s="34">
        <f t="shared" si="8"/>
        <v>0</v>
      </c>
      <c r="T23" s="33">
        <v>21721.506</v>
      </c>
      <c r="U23" s="34">
        <f t="shared" si="9"/>
        <v>180.000000007567</v>
      </c>
      <c r="V23" s="33">
        <v>17401.816</v>
      </c>
      <c r="W23" s="34">
        <f t="shared" si="10"/>
        <v>99.99999999126885</v>
      </c>
      <c r="X23" s="33">
        <v>582.098</v>
      </c>
      <c r="Y23" s="34">
        <f t="shared" si="11"/>
        <v>602.0000000000891</v>
      </c>
      <c r="Z23" s="33"/>
      <c r="AA23" s="34">
        <f t="shared" si="12"/>
        <v>0</v>
      </c>
      <c r="AB23" s="33"/>
      <c r="AC23" s="34">
        <f t="shared" si="13"/>
        <v>0</v>
      </c>
      <c r="AD23" s="33"/>
      <c r="AE23" s="34">
        <f t="shared" si="14"/>
        <v>0</v>
      </c>
      <c r="AF23" s="33"/>
      <c r="AG23" s="34">
        <f t="shared" si="15"/>
        <v>0</v>
      </c>
      <c r="AH23" s="35">
        <f t="shared" si="16"/>
        <v>11048.399999995081</v>
      </c>
    </row>
    <row r="24" spans="1:34" ht="12.75">
      <c r="A24" s="5" t="s">
        <v>21</v>
      </c>
      <c r="B24" s="33">
        <v>5688.428</v>
      </c>
      <c r="C24" s="34">
        <f t="shared" si="0"/>
        <v>1473.5999999989872</v>
      </c>
      <c r="D24" s="33">
        <v>10070.787</v>
      </c>
      <c r="E24" s="34">
        <f t="shared" si="1"/>
        <v>2023.1999999996333</v>
      </c>
      <c r="F24" s="33">
        <v>1562.602</v>
      </c>
      <c r="G24" s="34">
        <f t="shared" si="2"/>
        <v>1512.000000000262</v>
      </c>
      <c r="H24" s="33">
        <v>6167.309</v>
      </c>
      <c r="I24" s="34">
        <f t="shared" si="3"/>
        <v>1551.6000000017812</v>
      </c>
      <c r="J24" s="33">
        <v>9894.639</v>
      </c>
      <c r="K24" s="34">
        <f t="shared" si="4"/>
        <v>622.7999999959138</v>
      </c>
      <c r="L24" s="33">
        <v>1123.428</v>
      </c>
      <c r="M24" s="34">
        <f t="shared" si="5"/>
        <v>1291.2000000000262</v>
      </c>
      <c r="N24" s="33">
        <v>3748.87</v>
      </c>
      <c r="O24" s="34">
        <f t="shared" si="6"/>
        <v>1555.2000000003318</v>
      </c>
      <c r="P24" s="30">
        <v>2698.337</v>
      </c>
      <c r="Q24" s="34">
        <f t="shared" si="7"/>
        <v>969.5999999988999</v>
      </c>
      <c r="R24" s="33">
        <v>8826.104</v>
      </c>
      <c r="S24" s="34">
        <f t="shared" si="8"/>
        <v>0</v>
      </c>
      <c r="T24" s="33">
        <v>21721.556</v>
      </c>
      <c r="U24" s="34">
        <f t="shared" si="9"/>
        <v>199.99999999708962</v>
      </c>
      <c r="V24" s="33">
        <v>17401.843</v>
      </c>
      <c r="W24" s="34">
        <f t="shared" si="10"/>
        <v>108.00000000745058</v>
      </c>
      <c r="X24" s="33">
        <v>582.138</v>
      </c>
      <c r="Y24" s="34">
        <f t="shared" si="11"/>
        <v>560.0000000010823</v>
      </c>
      <c r="Z24" s="33"/>
      <c r="AA24" s="34">
        <f t="shared" si="12"/>
        <v>0</v>
      </c>
      <c r="AB24" s="33"/>
      <c r="AC24" s="34">
        <f t="shared" si="13"/>
        <v>0</v>
      </c>
      <c r="AD24" s="33"/>
      <c r="AE24" s="34">
        <f t="shared" si="14"/>
        <v>0</v>
      </c>
      <c r="AF24" s="33"/>
      <c r="AG24" s="34">
        <f t="shared" si="15"/>
        <v>0</v>
      </c>
      <c r="AH24" s="35">
        <f t="shared" si="16"/>
        <v>11867.200000001458</v>
      </c>
    </row>
    <row r="25" spans="1:34" ht="12.75">
      <c r="A25" s="5" t="s">
        <v>22</v>
      </c>
      <c r="B25" s="33">
        <v>5688.646</v>
      </c>
      <c r="C25" s="34">
        <f t="shared" si="0"/>
        <v>1046.3999999992666</v>
      </c>
      <c r="D25" s="33">
        <v>10071.158</v>
      </c>
      <c r="E25" s="34">
        <f t="shared" si="1"/>
        <v>1335.5999999970663</v>
      </c>
      <c r="F25" s="33">
        <v>1562.899</v>
      </c>
      <c r="G25" s="34">
        <f t="shared" si="2"/>
        <v>1069.1999999992731</v>
      </c>
      <c r="H25" s="33">
        <v>6167.615</v>
      </c>
      <c r="I25" s="34">
        <f t="shared" si="3"/>
        <v>1101.599999998507</v>
      </c>
      <c r="J25" s="33">
        <v>9894.765</v>
      </c>
      <c r="K25" s="34">
        <f t="shared" si="4"/>
        <v>453.6000000007334</v>
      </c>
      <c r="L25" s="33">
        <v>1123.619</v>
      </c>
      <c r="M25" s="34">
        <f t="shared" si="5"/>
        <v>916.799999999057</v>
      </c>
      <c r="N25" s="33">
        <v>3749.102</v>
      </c>
      <c r="O25" s="34">
        <f t="shared" si="6"/>
        <v>1113.5999999998603</v>
      </c>
      <c r="P25" s="30">
        <v>2698.48</v>
      </c>
      <c r="Q25" s="34">
        <f t="shared" si="7"/>
        <v>686.4000000001397</v>
      </c>
      <c r="R25" s="33">
        <v>8826.104</v>
      </c>
      <c r="S25" s="34">
        <f t="shared" si="8"/>
        <v>0</v>
      </c>
      <c r="T25" s="33">
        <v>21721.588</v>
      </c>
      <c r="U25" s="34">
        <f t="shared" si="9"/>
        <v>127.9999999969732</v>
      </c>
      <c r="V25" s="33">
        <v>17401.863</v>
      </c>
      <c r="W25" s="34">
        <f t="shared" si="10"/>
        <v>80.00000000174623</v>
      </c>
      <c r="X25" s="33">
        <v>582.165</v>
      </c>
      <c r="Y25" s="34">
        <f t="shared" si="11"/>
        <v>377.99999999901956</v>
      </c>
      <c r="Z25" s="33"/>
      <c r="AA25" s="34">
        <f t="shared" si="12"/>
        <v>0</v>
      </c>
      <c r="AB25" s="33"/>
      <c r="AC25" s="34">
        <f t="shared" si="13"/>
        <v>0</v>
      </c>
      <c r="AD25" s="33"/>
      <c r="AE25" s="34">
        <f t="shared" si="14"/>
        <v>0</v>
      </c>
      <c r="AF25" s="33"/>
      <c r="AG25" s="34">
        <f t="shared" si="15"/>
        <v>0</v>
      </c>
      <c r="AH25" s="35">
        <f t="shared" si="16"/>
        <v>8309.199999991642</v>
      </c>
    </row>
    <row r="26" spans="1:34" ht="12.75">
      <c r="A26" s="5" t="s">
        <v>23</v>
      </c>
      <c r="B26" s="33">
        <v>5689.037</v>
      </c>
      <c r="C26" s="34">
        <f t="shared" si="0"/>
        <v>1876.8000000025495</v>
      </c>
      <c r="D26" s="33">
        <v>10071.839</v>
      </c>
      <c r="E26" s="34">
        <f t="shared" si="1"/>
        <v>2451.600000001781</v>
      </c>
      <c r="F26" s="33">
        <v>1563.412</v>
      </c>
      <c r="G26" s="34">
        <f t="shared" si="2"/>
        <v>1846.8000000005304</v>
      </c>
      <c r="H26" s="33">
        <v>6168.161</v>
      </c>
      <c r="I26" s="34">
        <f t="shared" si="3"/>
        <v>1965.6000000009954</v>
      </c>
      <c r="J26" s="33">
        <v>9894.984</v>
      </c>
      <c r="K26" s="34">
        <f t="shared" si="4"/>
        <v>788.4000000034575</v>
      </c>
      <c r="L26" s="33">
        <v>1123.967</v>
      </c>
      <c r="M26" s="34">
        <f t="shared" si="5"/>
        <v>1670.4000000008818</v>
      </c>
      <c r="N26" s="33">
        <v>3749.514</v>
      </c>
      <c r="O26" s="34">
        <f t="shared" si="6"/>
        <v>1977.6000000012573</v>
      </c>
      <c r="P26" s="30">
        <v>2698.731</v>
      </c>
      <c r="Q26" s="34">
        <f t="shared" si="7"/>
        <v>1204.800000000978</v>
      </c>
      <c r="R26" s="33">
        <v>8826.104</v>
      </c>
      <c r="S26" s="34">
        <f t="shared" si="8"/>
        <v>0</v>
      </c>
      <c r="T26" s="33">
        <v>21721.643</v>
      </c>
      <c r="U26" s="34">
        <f t="shared" si="9"/>
        <v>220.00000000116415</v>
      </c>
      <c r="V26" s="33">
        <v>17401.896</v>
      </c>
      <c r="W26" s="34">
        <f t="shared" si="10"/>
        <v>131.9999999977881</v>
      </c>
      <c r="X26" s="33">
        <v>582.225</v>
      </c>
      <c r="Y26" s="34">
        <f t="shared" si="11"/>
        <v>840.0000000008276</v>
      </c>
      <c r="Z26" s="33"/>
      <c r="AA26" s="34">
        <f t="shared" si="12"/>
        <v>0</v>
      </c>
      <c r="AB26" s="33"/>
      <c r="AC26" s="34">
        <f t="shared" si="13"/>
        <v>0</v>
      </c>
      <c r="AD26" s="33"/>
      <c r="AE26" s="34">
        <f t="shared" si="14"/>
        <v>0</v>
      </c>
      <c r="AF26" s="33"/>
      <c r="AG26" s="34">
        <f t="shared" si="15"/>
        <v>0</v>
      </c>
      <c r="AH26" s="35">
        <f t="shared" si="16"/>
        <v>14974.00000001221</v>
      </c>
    </row>
    <row r="27" spans="1:34" ht="12.75">
      <c r="A27" s="5" t="s">
        <v>24</v>
      </c>
      <c r="B27" s="33">
        <v>5689.339</v>
      </c>
      <c r="C27" s="34">
        <f t="shared" si="0"/>
        <v>1449.5999999984633</v>
      </c>
      <c r="D27" s="33">
        <v>10072.362</v>
      </c>
      <c r="E27" s="34">
        <f t="shared" si="1"/>
        <v>1882.7999999972235</v>
      </c>
      <c r="F27" s="33">
        <v>1563.795</v>
      </c>
      <c r="G27" s="34">
        <f t="shared" si="2"/>
        <v>1378.8000000001375</v>
      </c>
      <c r="H27" s="33">
        <v>6168.59</v>
      </c>
      <c r="I27" s="34">
        <f t="shared" si="3"/>
        <v>1544.4000000003143</v>
      </c>
      <c r="J27" s="33">
        <v>9895.158</v>
      </c>
      <c r="K27" s="34">
        <f t="shared" si="4"/>
        <v>626.3999999966472</v>
      </c>
      <c r="L27" s="33">
        <v>1124.252</v>
      </c>
      <c r="M27" s="34">
        <f t="shared" si="5"/>
        <v>1367.9999999993015</v>
      </c>
      <c r="N27" s="33">
        <v>3749.839</v>
      </c>
      <c r="O27" s="34">
        <f t="shared" si="6"/>
        <v>1559.9999999991269</v>
      </c>
      <c r="P27" s="30">
        <v>2698.926</v>
      </c>
      <c r="Q27" s="34">
        <f t="shared" si="7"/>
        <v>935.999999998603</v>
      </c>
      <c r="R27" s="33">
        <v>8826.104</v>
      </c>
      <c r="S27" s="34">
        <f t="shared" si="8"/>
        <v>0</v>
      </c>
      <c r="T27" s="33">
        <v>21721.685</v>
      </c>
      <c r="U27" s="34">
        <f t="shared" si="9"/>
        <v>168.00000000512227</v>
      </c>
      <c r="V27" s="33">
        <v>17401.922</v>
      </c>
      <c r="W27" s="34">
        <f t="shared" si="10"/>
        <v>103.99999999208376</v>
      </c>
      <c r="X27" s="33">
        <v>582.261</v>
      </c>
      <c r="Y27" s="34">
        <f t="shared" si="11"/>
        <v>503.9999999992233</v>
      </c>
      <c r="Z27" s="33"/>
      <c r="AA27" s="34">
        <f t="shared" si="12"/>
        <v>0</v>
      </c>
      <c r="AB27" s="33"/>
      <c r="AC27" s="34">
        <f t="shared" si="13"/>
        <v>0</v>
      </c>
      <c r="AD27" s="33"/>
      <c r="AE27" s="34">
        <f t="shared" si="14"/>
        <v>0</v>
      </c>
      <c r="AF27" s="33"/>
      <c r="AG27" s="34">
        <f t="shared" si="15"/>
        <v>0</v>
      </c>
      <c r="AH27" s="35">
        <f t="shared" si="16"/>
        <v>11521.999999986247</v>
      </c>
    </row>
    <row r="28" spans="1:34" ht="12.75">
      <c r="A28" s="5" t="s">
        <v>25</v>
      </c>
      <c r="B28" s="33">
        <v>5689.687</v>
      </c>
      <c r="C28" s="34">
        <f t="shared" si="0"/>
        <v>1670.3999999997905</v>
      </c>
      <c r="D28" s="33">
        <v>10072.934</v>
      </c>
      <c r="E28" s="34">
        <f t="shared" si="1"/>
        <v>2059.200000000419</v>
      </c>
      <c r="F28" s="33">
        <v>1564.232</v>
      </c>
      <c r="G28" s="34">
        <f t="shared" si="2"/>
        <v>1573.1999999996333</v>
      </c>
      <c r="H28" s="33">
        <v>6169.073</v>
      </c>
      <c r="I28" s="34">
        <f t="shared" si="3"/>
        <v>1738.8000000006286</v>
      </c>
      <c r="J28" s="33">
        <v>9895.355</v>
      </c>
      <c r="K28" s="34">
        <f t="shared" si="4"/>
        <v>709.2000000004191</v>
      </c>
      <c r="L28" s="33">
        <v>1124.582</v>
      </c>
      <c r="M28" s="34">
        <f t="shared" si="5"/>
        <v>1584.0000000007421</v>
      </c>
      <c r="N28" s="33">
        <v>3750.208</v>
      </c>
      <c r="O28" s="34">
        <f t="shared" si="6"/>
        <v>1771.200000000681</v>
      </c>
      <c r="P28" s="30">
        <v>2699.152</v>
      </c>
      <c r="Q28" s="34">
        <f t="shared" si="7"/>
        <v>1084.8000000005413</v>
      </c>
      <c r="R28" s="33">
        <v>8826.104</v>
      </c>
      <c r="S28" s="34">
        <f t="shared" si="8"/>
        <v>0</v>
      </c>
      <c r="T28" s="33">
        <v>21721.735</v>
      </c>
      <c r="U28" s="34">
        <f t="shared" si="9"/>
        <v>199.99999999708962</v>
      </c>
      <c r="V28" s="33">
        <v>17401.953</v>
      </c>
      <c r="W28" s="34">
        <f t="shared" si="10"/>
        <v>124.00000001071021</v>
      </c>
      <c r="X28" s="33">
        <v>582.291</v>
      </c>
      <c r="Y28" s="34">
        <f t="shared" si="11"/>
        <v>420.0000000012096</v>
      </c>
      <c r="Z28" s="33"/>
      <c r="AA28" s="34">
        <f t="shared" si="12"/>
        <v>0</v>
      </c>
      <c r="AB28" s="33"/>
      <c r="AC28" s="34">
        <f t="shared" si="13"/>
        <v>0</v>
      </c>
      <c r="AD28" s="33"/>
      <c r="AE28" s="34">
        <f t="shared" si="14"/>
        <v>0</v>
      </c>
      <c r="AF28" s="33"/>
      <c r="AG28" s="34">
        <f t="shared" si="15"/>
        <v>0</v>
      </c>
      <c r="AH28" s="35">
        <f t="shared" si="16"/>
        <v>12934.800000011865</v>
      </c>
    </row>
    <row r="29" spans="1:34" ht="12.75">
      <c r="A29" s="5" t="s">
        <v>26</v>
      </c>
      <c r="B29" s="33">
        <v>5689.988</v>
      </c>
      <c r="C29" s="34">
        <f t="shared" si="0"/>
        <v>1444.800000001851</v>
      </c>
      <c r="D29" s="33">
        <v>10073.415</v>
      </c>
      <c r="E29" s="34">
        <f t="shared" si="1"/>
        <v>1731.6000000057102</v>
      </c>
      <c r="F29" s="33">
        <v>1564.611</v>
      </c>
      <c r="G29" s="34">
        <f t="shared" si="2"/>
        <v>1364.400000000478</v>
      </c>
      <c r="H29" s="33">
        <v>6169.501</v>
      </c>
      <c r="I29" s="34">
        <f t="shared" si="3"/>
        <v>1540.799999999581</v>
      </c>
      <c r="J29" s="33">
        <v>9895.533</v>
      </c>
      <c r="K29" s="34">
        <f t="shared" si="4"/>
        <v>640.7999999995809</v>
      </c>
      <c r="L29" s="33">
        <v>1124.864</v>
      </c>
      <c r="M29" s="34">
        <f t="shared" si="5"/>
        <v>1353.599999999642</v>
      </c>
      <c r="N29" s="33">
        <v>3750.533</v>
      </c>
      <c r="O29" s="34">
        <f t="shared" si="6"/>
        <v>1559.9999999991269</v>
      </c>
      <c r="P29" s="30">
        <v>2699.348</v>
      </c>
      <c r="Q29" s="34">
        <f t="shared" si="7"/>
        <v>940.7999999995809</v>
      </c>
      <c r="R29" s="33">
        <v>8826.104</v>
      </c>
      <c r="S29" s="34">
        <f t="shared" si="8"/>
        <v>0</v>
      </c>
      <c r="T29" s="33">
        <v>21721.78</v>
      </c>
      <c r="U29" s="34">
        <f t="shared" si="9"/>
        <v>179.99999999301508</v>
      </c>
      <c r="V29" s="33">
        <v>17401.98</v>
      </c>
      <c r="W29" s="34">
        <f t="shared" si="10"/>
        <v>107.99999999289867</v>
      </c>
      <c r="X29" s="33">
        <v>582.329</v>
      </c>
      <c r="Y29" s="34">
        <f t="shared" si="11"/>
        <v>531.9999999985612</v>
      </c>
      <c r="Z29" s="33"/>
      <c r="AA29" s="34">
        <f t="shared" si="12"/>
        <v>0</v>
      </c>
      <c r="AB29" s="33"/>
      <c r="AC29" s="34">
        <f t="shared" si="13"/>
        <v>0</v>
      </c>
      <c r="AD29" s="33"/>
      <c r="AE29" s="34">
        <f t="shared" si="14"/>
        <v>0</v>
      </c>
      <c r="AF29" s="33"/>
      <c r="AG29" s="34">
        <f t="shared" si="15"/>
        <v>0</v>
      </c>
      <c r="AH29" s="35">
        <f t="shared" si="16"/>
        <v>11396.799999990026</v>
      </c>
    </row>
    <row r="30" spans="1:34" ht="12.75">
      <c r="A30" s="5" t="s">
        <v>27</v>
      </c>
      <c r="B30" s="33">
        <v>5690.305</v>
      </c>
      <c r="C30" s="34">
        <f t="shared" si="0"/>
        <v>1521.600000000035</v>
      </c>
      <c r="D30" s="33">
        <v>10073.914</v>
      </c>
      <c r="E30" s="34">
        <f t="shared" si="1"/>
        <v>1796.3999999992666</v>
      </c>
      <c r="F30" s="33">
        <v>1565.004</v>
      </c>
      <c r="G30" s="34">
        <f t="shared" si="2"/>
        <v>1414.7999999992862</v>
      </c>
      <c r="H30" s="33">
        <v>6169.949</v>
      </c>
      <c r="I30" s="34">
        <f t="shared" si="3"/>
        <v>1612.7999999978783</v>
      </c>
      <c r="J30" s="33">
        <v>9895.723</v>
      </c>
      <c r="K30" s="34">
        <f t="shared" si="4"/>
        <v>684.0000000018335</v>
      </c>
      <c r="L30" s="33">
        <v>1125.167</v>
      </c>
      <c r="M30" s="34">
        <f t="shared" si="5"/>
        <v>1454.3999999994412</v>
      </c>
      <c r="N30" s="33">
        <v>3750.866</v>
      </c>
      <c r="O30" s="34">
        <f t="shared" si="6"/>
        <v>1598.4000000004016</v>
      </c>
      <c r="P30" s="30">
        <v>2699.555</v>
      </c>
      <c r="Q30" s="34">
        <f t="shared" si="7"/>
        <v>993.5999999994237</v>
      </c>
      <c r="R30" s="33">
        <v>8826.104</v>
      </c>
      <c r="S30" s="34">
        <f t="shared" si="8"/>
        <v>0</v>
      </c>
      <c r="T30" s="33">
        <v>21721.828</v>
      </c>
      <c r="U30" s="34">
        <f t="shared" si="9"/>
        <v>192.00000001001172</v>
      </c>
      <c r="V30" s="33">
        <v>17402.011</v>
      </c>
      <c r="W30" s="34">
        <f t="shared" si="10"/>
        <v>123.9999999961583</v>
      </c>
      <c r="X30" s="33">
        <v>582.363</v>
      </c>
      <c r="Y30" s="34">
        <f t="shared" si="11"/>
        <v>476.000000001477</v>
      </c>
      <c r="Z30" s="33"/>
      <c r="AA30" s="34">
        <f t="shared" si="12"/>
        <v>0</v>
      </c>
      <c r="AB30" s="33"/>
      <c r="AC30" s="34">
        <f t="shared" si="13"/>
        <v>0</v>
      </c>
      <c r="AD30" s="33"/>
      <c r="AE30" s="34">
        <f t="shared" si="14"/>
        <v>0</v>
      </c>
      <c r="AF30" s="33"/>
      <c r="AG30" s="34">
        <f t="shared" si="15"/>
        <v>0</v>
      </c>
      <c r="AH30" s="35">
        <f t="shared" si="16"/>
        <v>11868.000000005213</v>
      </c>
    </row>
    <row r="31" spans="1:34" ht="12.75">
      <c r="A31" s="5" t="s">
        <v>28</v>
      </c>
      <c r="B31" s="36">
        <v>5690.584</v>
      </c>
      <c r="C31" s="37">
        <f>(B31-B30)*B$5</f>
        <v>1339.1999999977998</v>
      </c>
      <c r="D31" s="36">
        <v>10074.349</v>
      </c>
      <c r="E31" s="37">
        <f>(D31-D30)*D$5</f>
        <v>1565.9999999981665</v>
      </c>
      <c r="F31" s="36">
        <v>1565.342</v>
      </c>
      <c r="G31" s="37">
        <f>(F31-F30)*F$5</f>
        <v>1216.8000000006941</v>
      </c>
      <c r="H31" s="36">
        <v>6170.333</v>
      </c>
      <c r="I31" s="37">
        <f>(H31-H30)*H$5</f>
        <v>1382.4000000000524</v>
      </c>
      <c r="J31" s="36">
        <v>9895.885</v>
      </c>
      <c r="K31" s="37">
        <f>(J31-J30)*J$5</f>
        <v>583.200000000943</v>
      </c>
      <c r="L31" s="36">
        <v>1125.424</v>
      </c>
      <c r="M31" s="37">
        <f>(L31-L30)*L$5</f>
        <v>1233.6000000002969</v>
      </c>
      <c r="N31" s="36">
        <v>3751.146</v>
      </c>
      <c r="O31" s="37">
        <f>(N31-N30)*N$5</f>
        <v>1344.0000000009604</v>
      </c>
      <c r="P31" s="30">
        <v>2699.725</v>
      </c>
      <c r="Q31" s="37">
        <f>(P31-P30)*P$5</f>
        <v>816.0000000003492</v>
      </c>
      <c r="R31" s="36">
        <v>8826.575</v>
      </c>
      <c r="S31" s="37">
        <f>(R31-R30)*R$5</f>
        <v>3768.000000010943</v>
      </c>
      <c r="T31" s="36">
        <v>21721.877</v>
      </c>
      <c r="U31" s="37">
        <f>(T31-T30)*T$5</f>
        <v>195.9999999962747</v>
      </c>
      <c r="V31" s="36">
        <v>17402.033</v>
      </c>
      <c r="W31" s="37">
        <f>(V31-V30)*V$5</f>
        <v>88.00000000337604</v>
      </c>
      <c r="X31" s="36">
        <v>582.398</v>
      </c>
      <c r="Y31" s="37">
        <f>(X31-X30)*X$5</f>
        <v>489.99999999955435</v>
      </c>
      <c r="Z31" s="36"/>
      <c r="AA31" s="37"/>
      <c r="AB31" s="36"/>
      <c r="AC31" s="37"/>
      <c r="AD31" s="36"/>
      <c r="AE31" s="37"/>
      <c r="AF31" s="36"/>
      <c r="AG31" s="37"/>
      <c r="AH31" s="35">
        <f t="shared" si="16"/>
        <v>14023.20000000941</v>
      </c>
    </row>
    <row r="32" spans="1:34" ht="13.5" thickBot="1">
      <c r="A32" s="5" t="s">
        <v>40</v>
      </c>
      <c r="B32" s="38">
        <v>5690.822</v>
      </c>
      <c r="C32" s="39">
        <f>(B32-B31)*B$5</f>
        <v>1142.400000001362</v>
      </c>
      <c r="D32" s="38">
        <v>10074.71</v>
      </c>
      <c r="E32" s="39">
        <f>(D32-D31)*D$5</f>
        <v>1299.5999999962805</v>
      </c>
      <c r="F32" s="38">
        <v>1565.618</v>
      </c>
      <c r="G32" s="39">
        <f>(F32-F31)*F$5</f>
        <v>993.5999999994237</v>
      </c>
      <c r="H32" s="38">
        <v>6170.644</v>
      </c>
      <c r="I32" s="39">
        <f>(H32-H31)*H$5</f>
        <v>1119.600000002174</v>
      </c>
      <c r="J32" s="38">
        <v>9896.015</v>
      </c>
      <c r="K32" s="39">
        <f>(J32-J31)*J$5</f>
        <v>467.9999999971187</v>
      </c>
      <c r="L32" s="38">
        <v>1125.63</v>
      </c>
      <c r="M32" s="39">
        <f>(L32-L31)*L$5</f>
        <v>988.8000000006286</v>
      </c>
      <c r="N32" s="38">
        <v>3751.374</v>
      </c>
      <c r="O32" s="39">
        <f>(N32-N31)*N$5</f>
        <v>1094.3999999981315</v>
      </c>
      <c r="P32" s="30">
        <v>2699.866</v>
      </c>
      <c r="Q32" s="39">
        <f>(P32-P31)*P$5</f>
        <v>676.8000000003667</v>
      </c>
      <c r="R32" s="38">
        <v>8826.575</v>
      </c>
      <c r="S32" s="39">
        <f>(R32-R31)*R$5</f>
        <v>0</v>
      </c>
      <c r="T32" s="38">
        <v>21721.915</v>
      </c>
      <c r="U32" s="39">
        <f>(T32-T31)*T$5</f>
        <v>152.00000000186265</v>
      </c>
      <c r="V32" s="38">
        <v>17402.05</v>
      </c>
      <c r="W32" s="39">
        <f>(V32-V31)*V$5</f>
        <v>67.99999999930151</v>
      </c>
      <c r="X32" s="38">
        <v>582.432</v>
      </c>
      <c r="Y32" s="39">
        <f>(X32-X30)*X$5</f>
        <v>965.9999999994398</v>
      </c>
      <c r="Z32" s="38"/>
      <c r="AA32" s="39">
        <f>(Z32-Z30)*Z$5</f>
        <v>0</v>
      </c>
      <c r="AB32" s="38"/>
      <c r="AC32" s="39">
        <f>(AB32-AB30)*AB$5</f>
        <v>0</v>
      </c>
      <c r="AD32" s="38"/>
      <c r="AE32" s="39">
        <f>(AD32-AD30)*AD$5</f>
        <v>0</v>
      </c>
      <c r="AF32" s="38"/>
      <c r="AG32" s="39">
        <f>(AF32-AF30)*AF$5</f>
        <v>0</v>
      </c>
      <c r="AH32" s="35">
        <f t="shared" si="16"/>
        <v>8969.19999999609</v>
      </c>
    </row>
    <row r="33" spans="2:34" ht="14.25" thickBot="1" thickTop="1">
      <c r="B33" s="40"/>
      <c r="C33" s="41">
        <f>SUM(C8:C32)</f>
        <v>31996.800000000803</v>
      </c>
      <c r="D33" s="40"/>
      <c r="E33" s="41">
        <f>SUM(E8:E32)</f>
        <v>38228.3999999956</v>
      </c>
      <c r="F33" s="40"/>
      <c r="G33" s="41">
        <f>SUM(G8:G32)</f>
        <v>29890.79999999958</v>
      </c>
      <c r="H33" s="40"/>
      <c r="I33" s="41">
        <f>SUM(I8:I32)</f>
        <v>32259.600000000864</v>
      </c>
      <c r="J33" s="40"/>
      <c r="K33" s="41">
        <f>SUM(K8:K32)</f>
        <v>13165.199999997276</v>
      </c>
      <c r="L33" s="40"/>
      <c r="M33" s="41">
        <f>SUM(M8:M32)</f>
        <v>27696.000000001004</v>
      </c>
      <c r="N33" s="40"/>
      <c r="O33" s="41">
        <f>SUM(O8:O32)</f>
        <v>31756.79999999993</v>
      </c>
      <c r="P33" s="40"/>
      <c r="Q33" s="41">
        <f>SUM(Q8:Q32)</f>
        <v>20400</v>
      </c>
      <c r="R33" s="40"/>
      <c r="S33" s="41">
        <f>SUM(S8:S32)</f>
        <v>3768.000000010943</v>
      </c>
      <c r="T33" s="40"/>
      <c r="U33" s="41">
        <f>SUM(U8:U32)</f>
        <v>3872.000000003027</v>
      </c>
      <c r="V33" s="40"/>
      <c r="W33" s="41">
        <f>SUM(W8:W32)</f>
        <v>2259.9999999947613</v>
      </c>
      <c r="X33" s="40"/>
      <c r="Y33" s="41">
        <f>SUM(Y8:Y32)</f>
        <v>15190.00000000051</v>
      </c>
      <c r="Z33" s="40"/>
      <c r="AA33" s="41">
        <f>SUM(AA8:AA32)</f>
        <v>0</v>
      </c>
      <c r="AB33" s="40"/>
      <c r="AC33" s="41">
        <f>SUM(AC8:AC32)</f>
        <v>0</v>
      </c>
      <c r="AD33" s="40"/>
      <c r="AE33" s="41">
        <f>SUM(AE8:AE32)</f>
        <v>0</v>
      </c>
      <c r="AF33" s="40"/>
      <c r="AG33" s="42">
        <f>SUM(AG8:AG32)</f>
        <v>0</v>
      </c>
      <c r="AH33" s="43">
        <f>SUM(C33+E33+G33+I33+K33+M33+O33+Q33+S33+U33+W33+Y33+AA33+AC33+AE33+AG33)</f>
        <v>250483.60000000428</v>
      </c>
    </row>
  </sheetData>
  <sheetProtection formatCells="0" formatColumns="0" formatRows="0"/>
  <mergeCells count="33">
    <mergeCell ref="A1:I1"/>
    <mergeCell ref="A2:I2"/>
    <mergeCell ref="A3:I3"/>
    <mergeCell ref="AD5:AE5"/>
    <mergeCell ref="F5:G5"/>
    <mergeCell ref="V5:W5"/>
    <mergeCell ref="X5:Y5"/>
    <mergeCell ref="AD6:AE6"/>
    <mergeCell ref="AF5:AG5"/>
    <mergeCell ref="AF6:AG6"/>
    <mergeCell ref="L6:M6"/>
    <mergeCell ref="N6:O6"/>
    <mergeCell ref="AB5:AC5"/>
    <mergeCell ref="AB6:AC6"/>
    <mergeCell ref="L5:M5"/>
    <mergeCell ref="N5:O5"/>
    <mergeCell ref="P5:Q5"/>
    <mergeCell ref="F6:G6"/>
    <mergeCell ref="H5:I5"/>
    <mergeCell ref="H6:I6"/>
    <mergeCell ref="B6:C6"/>
    <mergeCell ref="B5:C5"/>
    <mergeCell ref="D5:E5"/>
    <mergeCell ref="D6:E6"/>
    <mergeCell ref="X6:Y6"/>
    <mergeCell ref="Z5:AA5"/>
    <mergeCell ref="Z6:AA6"/>
    <mergeCell ref="P6:Q6"/>
    <mergeCell ref="R5:S5"/>
    <mergeCell ref="R6:S6"/>
    <mergeCell ref="T5:U5"/>
    <mergeCell ref="T6:U6"/>
    <mergeCell ref="V6:W6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Conditional Text</dc:creator>
  <cp:keywords/>
  <dc:description/>
  <cp:lastModifiedBy>Сергеева ВА</cp:lastModifiedBy>
  <cp:lastPrinted>2020-12-23T06:03:44Z</cp:lastPrinted>
  <dcterms:created xsi:type="dcterms:W3CDTF">2005-12-21T15:33:57Z</dcterms:created>
  <dcterms:modified xsi:type="dcterms:W3CDTF">2020-12-23T06:15:11Z</dcterms:modified>
  <cp:category/>
  <cp:version/>
  <cp:contentType/>
  <cp:contentStatus/>
</cp:coreProperties>
</file>