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285" windowWidth="5970" windowHeight="6570" activeTab="3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<sst xmlns="http://schemas.openxmlformats.org/spreadsheetml/2006/main" count="306" uniqueCount="46">
  <si>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</si>
  <si>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</si>
  <si>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</si>
  <si>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</si>
  <si>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</si>
  <si>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</si>
  <si>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</si>
  <si>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</si>
  <si>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</si>
  <si>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</si>
  <si>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</si>
  <si>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</si>
  <si>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</si>
  <si>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</si>
  <si>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</si>
  <si>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</si>
  <si>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</si>
  <si>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</si>
  <si>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</si>
  <si>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</si>
  <si>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</si>
  <si>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</si>
  <si>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</si>
  <si>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</si>
  <si>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</si>
  <si>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</si>
  <si>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</si>
  <si>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</si>
  <si>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</si>
  <si>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</si>
  <si>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</si>
  <si>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</si>
  <si>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</si>
  <si>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</si>
  <si>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</si>
  <si>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</si>
  <si>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</si>
  <si>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</si>
  <si>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</si>
  <si>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</si>
  <si>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</si>
  <si>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</si>
  <si>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>суточных замеров активных нагрузок ГПП РЭАЗ 110/10 кВ на  15 декабря  2021 г.</t>
  </si>
  <si>
    <t xml:space="preserve">                                                                   Ведомость     суточных     замеров реактивных наргрузок  ГПП РЭАЗ 110/10 кВ на  15 декабря  2021 г.                                       </t>
  </si>
  <si>
    <t>ГПП РОССОШЬ на 15 декабря    2021 г.</t>
  </si>
  <si>
    <t xml:space="preserve">                           ГПП РОССОШЬ на    15 декабря 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</si>
</sst>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2" xfId="0" applyNumberFormat="1" applyFont="1" applyFill="1" applyBorder="1" applyAlignment="1" applyProtection="1">
      <alignment/>
      <protection locked="0"/>
    </xf>
    <xf numFmtId="4" fontId="5" fillId="35" borderId="23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24" xfId="0" applyNumberFormat="1" applyFont="1" applyFill="1" applyBorder="1" applyAlignment="1">
      <alignment/>
    </xf>
    <xf numFmtId="173" fontId="4" fillId="34" borderId="22" xfId="0" applyNumberFormat="1" applyFont="1" applyFill="1" applyBorder="1" applyAlignment="1" applyProtection="1">
      <alignment/>
      <protection locked="0"/>
    </xf>
    <xf numFmtId="173" fontId="5" fillId="35" borderId="23" xfId="0" applyNumberFormat="1" applyFont="1" applyFill="1" applyBorder="1" applyAlignment="1">
      <alignment/>
    </xf>
    <xf numFmtId="173" fontId="4" fillId="34" borderId="17" xfId="0" applyNumberFormat="1" applyFont="1" applyFill="1" applyBorder="1" applyAlignment="1" applyProtection="1">
      <alignment/>
      <protection locked="0"/>
    </xf>
    <xf numFmtId="173" fontId="5" fillId="35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19" xfId="0" applyNumberFormat="1" applyFont="1" applyFill="1" applyBorder="1" applyAlignment="1">
      <alignment/>
    </xf>
    <xf numFmtId="173" fontId="3" fillId="35" borderId="20" xfId="0" applyNumberFormat="1" applyFont="1" applyFill="1" applyBorder="1" applyAlignment="1">
      <alignment/>
    </xf>
    <xf numFmtId="173" fontId="4" fillId="35" borderId="21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24" xfId="0" applyNumberFormat="1" applyFont="1" applyFill="1" applyBorder="1" applyAlignment="1">
      <alignment/>
    </xf>
    <xf numFmtId="172" fontId="4" fillId="34" borderId="22" xfId="0" applyNumberFormat="1" applyFont="1" applyFill="1" applyBorder="1" applyAlignment="1" applyProtection="1">
      <alignment/>
      <protection locked="0"/>
    </xf>
    <xf numFmtId="172" fontId="5" fillId="35" borderId="23" xfId="0" applyNumberFormat="1" applyFont="1" applyFill="1" applyBorder="1" applyAlignment="1">
      <alignment/>
    </xf>
    <xf numFmtId="172" fontId="4" fillId="34" borderId="17" xfId="0" applyNumberFormat="1" applyFont="1" applyFill="1" applyBorder="1" applyAlignment="1" applyProtection="1">
      <alignment/>
      <protection locked="0"/>
    </xf>
    <xf numFmtId="172" fontId="5" fillId="35" borderId="18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19" xfId="0" applyNumberFormat="1" applyFont="1" applyFill="1" applyBorder="1" applyAlignment="1">
      <alignment/>
    </xf>
    <xf numFmtId="172" fontId="3" fillId="35" borderId="20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4" fillId="35" borderId="38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4" fillId="34" borderId="39" xfId="0" applyNumberFormat="1" applyFont="1" applyFill="1" applyBorder="1" applyAlignment="1" applyProtection="1">
      <alignment/>
      <protection locked="0"/>
    </xf>
    <xf numFmtId="172" fontId="3" fillId="35" borderId="40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39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6" fillId="38" borderId="43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49" xfId="0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I2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8.00390625" style="0" customWidth="1"/>
    <col min="5" max="5" width="8.75390625" style="0" customWidth="1"/>
    <col min="6" max="6" width="9.00390625" style="0" customWidth="1"/>
    <col min="7" max="7" width="8.00390625" style="0" customWidth="1"/>
    <col min="8" max="8" width="10.875" style="0" customWidth="1"/>
    <col min="9" max="9" width="9.00390625" style="0" customWidth="1"/>
    <col min="10" max="10" width="9.625" style="0" customWidth="1"/>
    <col min="11" max="11" width="8.125" style="0" customWidth="1"/>
    <col min="12" max="12" width="7.875" style="0" customWidth="1"/>
    <col min="13" max="13" width="7.625" style="0" customWidth="1"/>
    <col min="14" max="14" width="7.25390625" style="0" customWidth="1"/>
    <col min="15" max="15" width="9.00390625" style="0" customWidth="1"/>
    <col min="16" max="16" width="7.875" style="0" customWidth="1"/>
    <col min="17" max="17" width="6.875" style="0" customWidth="1"/>
    <col min="18" max="18" width="7.875" style="0" customWidth="1"/>
    <col min="19" max="19" width="8.75390625" style="0" customWidth="1"/>
    <col min="20" max="20" width="13.00390625" style="0" customWidth="1"/>
    <col min="21" max="21" width="9.125" style="0" customWidth="1"/>
    <col min="22" max="22" width="8.625" style="0" customWidth="1"/>
    <col min="23" max="23" width="9.125" style="0" customWidth="1"/>
    <col min="24" max="24" width="8.375" style="0" customWidth="1"/>
    <col min="25" max="25" width="9.125" style="0" customWidth="1"/>
    <col min="26" max="26" width="8.25390625" style="0" customWidth="1"/>
    <col min="27" max="27" width="9.75390625" style="0" customWidth="1"/>
    <col min="28" max="28" width="7.875" style="0" customWidth="1"/>
    <col min="29" max="30" width="8.75390625" style="0" customWidth="1"/>
    <col min="31" max="31" width="9.375" style="0" customWidth="1"/>
    <col min="32" max="32" width="8.375" style="0" customWidth="1"/>
    <col min="33" max="33" width="8.625" style="0" customWidth="1"/>
    <col min="34" max="34" width="6.25390625" style="0" customWidth="1"/>
    <col min="35" max="35" width="7.25390625" style="0" customWidth="1"/>
    <col min="36" max="36" width="9.625" style="0" customWidth="1"/>
    <col min="37" max="37" width="6.875" style="0" customWidth="1"/>
    <col min="38" max="38" width="7.00390625" style="0" customWidth="1"/>
    <col min="39" max="39" width="6.875" style="0" customWidth="1"/>
    <col min="40" max="40" width="7.00390625" style="0" customWidth="1"/>
    <col min="41" max="41" width="10.00390625" style="0" customWidth="1"/>
    <col min="42" max="42" width="4.875" style="0" customWidth="1" outlineLevel="1"/>
    <col min="43" max="43" width="3.00390625" style="0" customWidth="1" outlineLevel="1"/>
    <col min="44" max="44" width="2.75390625" style="0" customWidth="1" outlineLevel="1"/>
    <col min="45" max="47" width="2.625" style="0" customWidth="1" outlineLevel="1"/>
    <col min="48" max="48" width="1.003906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87"/>
      <c r="B1" s="87"/>
      <c r="C1" s="87"/>
      <c r="D1" s="87"/>
      <c r="E1" s="87"/>
      <c r="F1" s="87"/>
      <c r="G1" s="87"/>
      <c r="H1" s="87"/>
      <c r="I1" s="8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 t="s">
        <v>32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6"/>
      <c r="BB1" s="6"/>
      <c r="BC1" s="6"/>
      <c r="BD1" s="6"/>
      <c r="BE1" s="6"/>
      <c r="BF1" s="6"/>
    </row>
    <row r="2" spans="1:58" ht="14.2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21"/>
      <c r="K2" s="21"/>
      <c r="L2" s="21"/>
      <c r="M2" s="21"/>
      <c r="N2" s="21"/>
      <c r="P2" s="21"/>
      <c r="R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6"/>
      <c r="BB2" s="6"/>
      <c r="BC2" s="6"/>
      <c r="BD2" s="6"/>
      <c r="BE2" s="6"/>
      <c r="BF2" s="6"/>
    </row>
    <row r="3" spans="1:58" s="85" customFormat="1" ht="12.75" customHeight="1">
      <c r="A3" s="84" t="s">
        <v>43</v>
      </c>
      <c r="B3" s="84"/>
      <c r="C3" s="84"/>
      <c r="E3" s="84"/>
      <c r="F3" s="84"/>
      <c r="G3" s="84"/>
      <c r="H3" s="84"/>
      <c r="I3" s="8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37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86"/>
      <c r="BB3" s="86"/>
      <c r="BC3" s="86"/>
      <c r="BD3" s="86"/>
      <c r="BE3" s="86"/>
      <c r="BF3" s="86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88">
        <v>6000</v>
      </c>
      <c r="M5" s="89"/>
      <c r="N5" s="88">
        <v>6000</v>
      </c>
      <c r="O5" s="89"/>
      <c r="P5" s="88">
        <v>6000</v>
      </c>
      <c r="Q5" s="89"/>
      <c r="R5" s="88">
        <v>6000</v>
      </c>
      <c r="S5" s="89"/>
      <c r="T5" s="92" t="s">
        <v>31</v>
      </c>
      <c r="U5" s="88">
        <v>6000</v>
      </c>
      <c r="V5" s="89"/>
      <c r="W5" s="88">
        <v>3000</v>
      </c>
      <c r="X5" s="89"/>
      <c r="Y5" s="88">
        <v>4000</v>
      </c>
      <c r="Z5" s="89"/>
      <c r="AA5" s="88">
        <v>2000</v>
      </c>
      <c r="AB5" s="89"/>
      <c r="AC5" s="88">
        <v>2000</v>
      </c>
      <c r="AD5" s="89"/>
      <c r="AE5" s="88">
        <v>3000</v>
      </c>
      <c r="AF5" s="89"/>
      <c r="AG5" s="88">
        <v>6000</v>
      </c>
      <c r="AH5" s="89"/>
      <c r="AI5" s="88">
        <v>6000</v>
      </c>
      <c r="AJ5" s="89"/>
      <c r="AK5" s="88">
        <v>6000</v>
      </c>
      <c r="AL5" s="89"/>
      <c r="AM5" s="88">
        <v>6000</v>
      </c>
      <c r="AN5" s="89"/>
      <c r="AO5" s="92" t="s">
        <v>31</v>
      </c>
      <c r="AP5" s="94">
        <v>0</v>
      </c>
      <c r="AQ5" s="95"/>
      <c r="AR5" s="94">
        <v>0</v>
      </c>
      <c r="AS5" s="95"/>
      <c r="AT5" s="94">
        <v>0</v>
      </c>
      <c r="AU5" s="95"/>
      <c r="AV5" s="94">
        <v>0</v>
      </c>
      <c r="AW5" s="95"/>
      <c r="AX5" s="59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90">
        <v>23</v>
      </c>
      <c r="M6" s="91"/>
      <c r="N6" s="90">
        <v>25</v>
      </c>
      <c r="O6" s="91"/>
      <c r="P6" s="90">
        <v>27</v>
      </c>
      <c r="Q6" s="91"/>
      <c r="R6" s="90">
        <v>29</v>
      </c>
      <c r="S6" s="91"/>
      <c r="T6" s="93"/>
      <c r="U6" s="90">
        <v>4</v>
      </c>
      <c r="V6" s="91"/>
      <c r="W6" s="90">
        <v>6</v>
      </c>
      <c r="X6" s="91"/>
      <c r="Y6" s="90">
        <v>8</v>
      </c>
      <c r="Z6" s="91"/>
      <c r="AA6" s="90">
        <v>14</v>
      </c>
      <c r="AB6" s="91"/>
      <c r="AC6" s="90">
        <v>16</v>
      </c>
      <c r="AD6" s="91"/>
      <c r="AE6" s="90">
        <v>18</v>
      </c>
      <c r="AF6" s="91"/>
      <c r="AG6" s="90">
        <v>20</v>
      </c>
      <c r="AH6" s="91"/>
      <c r="AI6" s="90">
        <v>22</v>
      </c>
      <c r="AJ6" s="91"/>
      <c r="AK6" s="90">
        <v>24</v>
      </c>
      <c r="AL6" s="91"/>
      <c r="AM6" s="90">
        <v>26</v>
      </c>
      <c r="AN6" s="91"/>
      <c r="AO6" s="93"/>
      <c r="AP6" s="90" t="s">
        <v>29</v>
      </c>
      <c r="AQ6" s="91"/>
      <c r="AR6" s="90" t="s">
        <v>29</v>
      </c>
      <c r="AS6" s="91"/>
      <c r="AT6" s="90" t="s">
        <v>29</v>
      </c>
      <c r="AU6" s="91"/>
      <c r="AV6" s="90" t="s">
        <v>29</v>
      </c>
      <c r="AW6" s="91"/>
      <c r="AX6" s="60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6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6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1"/>
      <c r="AY7" s="19">
        <f>SUM(AY8:AY32)</f>
        <v>35472.00000000143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79">
        <v>862.064</v>
      </c>
      <c r="C8" s="9">
        <v>0</v>
      </c>
      <c r="D8" s="29">
        <v>803.771</v>
      </c>
      <c r="E8" s="9">
        <v>0</v>
      </c>
      <c r="F8" s="29">
        <v>728.448</v>
      </c>
      <c r="G8" s="9">
        <v>0</v>
      </c>
      <c r="H8" s="29">
        <v>1421.45</v>
      </c>
      <c r="I8" s="9">
        <v>0</v>
      </c>
      <c r="J8" s="29">
        <v>915.425</v>
      </c>
      <c r="K8" s="9">
        <v>0</v>
      </c>
      <c r="L8" s="29">
        <v>254.49</v>
      </c>
      <c r="M8" s="9"/>
      <c r="N8" s="29">
        <v>866.75</v>
      </c>
      <c r="O8" s="9">
        <v>0</v>
      </c>
      <c r="P8" s="29">
        <v>200.3</v>
      </c>
      <c r="Q8" s="9"/>
      <c r="R8" s="29">
        <v>66.55</v>
      </c>
      <c r="S8" s="9"/>
      <c r="T8" s="57">
        <f>C8+E8+G8+I8+K8+M8+O8+Q8+S8</f>
        <v>0</v>
      </c>
      <c r="U8" s="29">
        <v>1626.155</v>
      </c>
      <c r="V8" s="9">
        <v>0</v>
      </c>
      <c r="W8" s="30">
        <v>1268.25</v>
      </c>
      <c r="X8" s="9">
        <v>0</v>
      </c>
      <c r="Y8" s="29">
        <v>250.074</v>
      </c>
      <c r="Z8" s="9">
        <v>0</v>
      </c>
      <c r="AA8" s="29">
        <v>3948.086</v>
      </c>
      <c r="AB8" s="9">
        <v>0</v>
      </c>
      <c r="AC8" s="82">
        <v>263.905</v>
      </c>
      <c r="AD8" s="9"/>
      <c r="AE8" s="29">
        <v>2160.27</v>
      </c>
      <c r="AF8" s="9">
        <v>0</v>
      </c>
      <c r="AG8" s="29">
        <v>360.2</v>
      </c>
      <c r="AH8" s="9">
        <v>0</v>
      </c>
      <c r="AI8" s="29">
        <v>322.38</v>
      </c>
      <c r="AJ8" s="9"/>
      <c r="AK8" s="29">
        <v>70.39</v>
      </c>
      <c r="AL8" s="9"/>
      <c r="AM8" s="29">
        <v>21.83</v>
      </c>
      <c r="AN8" s="9"/>
      <c r="AO8" s="57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>SUM(C8+E8+G8+I8+K8+V8+X8+Z8+Q8+S8+AB8+AD8+AF8+AQ8+AS8+AU8+AW8+M8+O8+AH8+AJ8+AL8+AN8)</f>
        <v>0</v>
      </c>
    </row>
    <row r="9" spans="1:51" ht="14.25" thickBot="1" thickTop="1">
      <c r="A9" s="5" t="s">
        <v>6</v>
      </c>
      <c r="B9" s="46">
        <v>862.067</v>
      </c>
      <c r="C9" s="12">
        <f aca="true" t="shared" si="0" ref="C9:C30">(B9-B8)*B$5</f>
        <v>9.000000000128239</v>
      </c>
      <c r="D9" s="46">
        <v>803.782</v>
      </c>
      <c r="E9" s="12">
        <f aca="true" t="shared" si="1" ref="E9:E30">(D9-D8)*D$5</f>
        <v>22.00000000016189</v>
      </c>
      <c r="F9" s="46">
        <v>728.453</v>
      </c>
      <c r="G9" s="12">
        <f aca="true" t="shared" si="2" ref="G9:G30">(F9-F8)*F$5</f>
        <v>14.999999999986358</v>
      </c>
      <c r="H9" s="29">
        <v>1421.45</v>
      </c>
      <c r="I9" s="12">
        <f aca="true" t="shared" si="3" ref="I9:I31">(H9-H8)*H$5</f>
        <v>0</v>
      </c>
      <c r="J9" s="29">
        <v>915.451</v>
      </c>
      <c r="K9" s="12">
        <f aca="true" t="shared" si="4" ref="K9:K31">(J9-J8)*J$5</f>
        <v>156.00000000040382</v>
      </c>
      <c r="L9" s="29">
        <v>254.49</v>
      </c>
      <c r="M9" s="12">
        <f aca="true" t="shared" si="5" ref="M9:M30">(L9-L8)*L$5</f>
        <v>0</v>
      </c>
      <c r="N9" s="29">
        <v>866.77</v>
      </c>
      <c r="O9" s="12">
        <f aca="true" t="shared" si="6" ref="O9:O30">(N9-N8)*N$5</f>
        <v>119.99999999989086</v>
      </c>
      <c r="P9" s="29">
        <v>200.3</v>
      </c>
      <c r="Q9" s="12">
        <f aca="true" t="shared" si="7" ref="Q9:Q30">(P9-P8)*P$5</f>
        <v>0</v>
      </c>
      <c r="R9" s="29">
        <v>66.55</v>
      </c>
      <c r="S9" s="12">
        <f aca="true" t="shared" si="8" ref="S9:S30">(R9-R8)*R$5</f>
        <v>0</v>
      </c>
      <c r="T9" s="57">
        <f aca="true" t="shared" si="9" ref="T9:T32">C9+E9+G9+I9+K9+M9+O9+Q9+S9</f>
        <v>322.00000000057116</v>
      </c>
      <c r="U9" s="29">
        <v>1626.197</v>
      </c>
      <c r="V9" s="12">
        <f aca="true" t="shared" si="10" ref="V9:V30">(U9-U8)*U$5</f>
        <v>251.99999999949796</v>
      </c>
      <c r="W9" s="30">
        <v>1268.27</v>
      </c>
      <c r="X9" s="12">
        <f aca="true" t="shared" si="11" ref="X9:X30">(W9-W8)*W$5</f>
        <v>59.99999999994543</v>
      </c>
      <c r="Y9" s="29">
        <v>250.138</v>
      </c>
      <c r="Z9" s="12">
        <f aca="true" t="shared" si="12" ref="Z9:Z30">(Y9-Y8)*Y$5</f>
        <v>255.9999999999718</v>
      </c>
      <c r="AA9" s="46">
        <v>3948.216</v>
      </c>
      <c r="AB9" s="12">
        <f aca="true" t="shared" si="13" ref="AB9:AB30">(AA9-AA8)*AA$5</f>
        <v>260.0000000002183</v>
      </c>
      <c r="AC9" s="33">
        <v>263.909</v>
      </c>
      <c r="AD9" s="12">
        <f>(AC9-AC8)*AC$5</f>
        <v>8.000000000038199</v>
      </c>
      <c r="AE9" s="46">
        <v>2160.334</v>
      </c>
      <c r="AF9" s="12">
        <f aca="true" t="shared" si="14" ref="AF9:AF30">(AE9-AE8)*AE$5</f>
        <v>191.99999999955253</v>
      </c>
      <c r="AG9" s="29">
        <v>360.2</v>
      </c>
      <c r="AH9" s="12">
        <f>(AG9-AG8)*AG$5</f>
        <v>0</v>
      </c>
      <c r="AI9" s="29">
        <v>322.38</v>
      </c>
      <c r="AJ9" s="12">
        <f>(AI9-AI8)*AI$5</f>
        <v>0</v>
      </c>
      <c r="AK9" s="29">
        <v>70.39</v>
      </c>
      <c r="AL9" s="12">
        <f>(AK9-AK8)*AK$5</f>
        <v>0</v>
      </c>
      <c r="AM9" s="29">
        <v>21.83</v>
      </c>
      <c r="AN9" s="12">
        <f>(AM9-AM8)*AM$5</f>
        <v>0</v>
      </c>
      <c r="AO9" s="57">
        <f aca="true" t="shared" si="15" ref="AO9:AO32">V9+X9+Z9+AB9+AD9+AF9+AH9+AJ9+AL9+AN9</f>
        <v>1027.9999999992242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1"/>
      <c r="AU9" s="12">
        <f aca="true" t="shared" si="18" ref="AU9:AU30">(AT9-AT8)*AT$5</f>
        <v>0</v>
      </c>
      <c r="AV9" s="11"/>
      <c r="AW9" s="12">
        <f aca="true" t="shared" si="19" ref="AW9:AW30">(AV9-AV8)*AV$5</f>
        <v>0</v>
      </c>
      <c r="AX9" s="12"/>
      <c r="AY9" s="10">
        <f aca="true" t="shared" si="20" ref="AY9:AY32">SUM(C9+E9+G9+I9+K9+V9+X9+Z9+Q9+S9+AB9+AD9+AF9+AQ9+AS9+AU9+AW9+M9+O9+AH9+AJ9+AL9+AN9)</f>
        <v>1349.9999999997954</v>
      </c>
    </row>
    <row r="10" spans="1:51" ht="14.25" thickBot="1" thickTop="1">
      <c r="A10" s="5" t="s">
        <v>7</v>
      </c>
      <c r="B10" s="46">
        <v>862.069</v>
      </c>
      <c r="C10" s="12">
        <f t="shared" si="0"/>
        <v>5.999999999858119</v>
      </c>
      <c r="D10" s="46">
        <v>803.791</v>
      </c>
      <c r="E10" s="12">
        <f t="shared" si="1"/>
        <v>18.000000000029104</v>
      </c>
      <c r="F10" s="46">
        <v>728.457</v>
      </c>
      <c r="G10" s="12">
        <f t="shared" si="2"/>
        <v>12.000000000057298</v>
      </c>
      <c r="H10" s="29">
        <v>1421.45</v>
      </c>
      <c r="I10" s="12">
        <f t="shared" si="3"/>
        <v>0</v>
      </c>
      <c r="J10" s="29">
        <v>915.475</v>
      </c>
      <c r="K10" s="12">
        <f t="shared" si="4"/>
        <v>144.00000000000546</v>
      </c>
      <c r="L10" s="29">
        <v>254.49</v>
      </c>
      <c r="M10" s="12">
        <f t="shared" si="5"/>
        <v>0</v>
      </c>
      <c r="N10" s="29">
        <v>866.78</v>
      </c>
      <c r="O10" s="12">
        <f t="shared" si="6"/>
        <v>59.99999999994543</v>
      </c>
      <c r="P10" s="29">
        <v>200.3</v>
      </c>
      <c r="Q10" s="12">
        <f t="shared" si="7"/>
        <v>0</v>
      </c>
      <c r="R10" s="29">
        <v>66.55</v>
      </c>
      <c r="S10" s="12">
        <f t="shared" si="8"/>
        <v>0</v>
      </c>
      <c r="T10" s="57">
        <f t="shared" si="9"/>
        <v>239.9999999998954</v>
      </c>
      <c r="U10" s="29">
        <v>1626.237</v>
      </c>
      <c r="V10" s="12">
        <f t="shared" si="10"/>
        <v>240.00000000114596</v>
      </c>
      <c r="W10" s="30">
        <v>1268.3</v>
      </c>
      <c r="X10" s="12">
        <f t="shared" si="11"/>
        <v>89.99999999991815</v>
      </c>
      <c r="Y10" s="29">
        <v>250.151</v>
      </c>
      <c r="Z10" s="12">
        <f t="shared" si="12"/>
        <v>52.00000000002092</v>
      </c>
      <c r="AA10" s="46">
        <v>3948.342</v>
      </c>
      <c r="AB10" s="12">
        <f t="shared" si="13"/>
        <v>252.00000000040745</v>
      </c>
      <c r="AC10" s="33">
        <v>263.912</v>
      </c>
      <c r="AD10" s="12">
        <f>(AC10-AC9)*AC$5</f>
        <v>5.999999999971806</v>
      </c>
      <c r="AE10" s="46">
        <v>2160.395</v>
      </c>
      <c r="AF10" s="12">
        <f>(AE10-AE9)*AE$5</f>
        <v>183.00000000044747</v>
      </c>
      <c r="AG10" s="29">
        <v>360.2</v>
      </c>
      <c r="AH10" s="12">
        <f>(AG10-AG9)*AG$5</f>
        <v>0</v>
      </c>
      <c r="AI10" s="29">
        <v>322.38</v>
      </c>
      <c r="AJ10" s="12">
        <f>(AI10-AI9)*AI$5</f>
        <v>0</v>
      </c>
      <c r="AK10" s="29">
        <v>70.4</v>
      </c>
      <c r="AL10" s="12">
        <f>(AK10-AK9)*AK$5</f>
        <v>60.000000000030695</v>
      </c>
      <c r="AM10" s="29">
        <v>21.83</v>
      </c>
      <c r="AN10" s="12">
        <f>(AM10-AM9)*AM$5</f>
        <v>0</v>
      </c>
      <c r="AO10" s="57">
        <f t="shared" si="15"/>
        <v>883.0000000019425</v>
      </c>
      <c r="AP10" s="11"/>
      <c r="AQ10" s="12">
        <f t="shared" si="16"/>
        <v>0</v>
      </c>
      <c r="AR10" s="11"/>
      <c r="AS10" s="12">
        <f t="shared" si="17"/>
        <v>0</v>
      </c>
      <c r="AT10" s="11"/>
      <c r="AU10" s="12">
        <f t="shared" si="18"/>
        <v>0</v>
      </c>
      <c r="AV10" s="11"/>
      <c r="AW10" s="12">
        <f t="shared" si="19"/>
        <v>0</v>
      </c>
      <c r="AX10" s="12"/>
      <c r="AY10" s="10">
        <f t="shared" si="20"/>
        <v>1123.0000000018379</v>
      </c>
    </row>
    <row r="11" spans="1:51" ht="14.25" thickBot="1" thickTop="1">
      <c r="A11" s="5" t="s">
        <v>8</v>
      </c>
      <c r="B11" s="46">
        <v>862.071</v>
      </c>
      <c r="C11" s="12">
        <f t="shared" si="0"/>
        <v>6.000000000199179</v>
      </c>
      <c r="D11" s="46">
        <v>803.799</v>
      </c>
      <c r="E11" s="12">
        <f t="shared" si="1"/>
        <v>15.999999999849024</v>
      </c>
      <c r="F11" s="46">
        <v>728.461</v>
      </c>
      <c r="G11" s="12">
        <f t="shared" si="2"/>
        <v>12.000000000057298</v>
      </c>
      <c r="H11" s="29">
        <v>1421.45</v>
      </c>
      <c r="I11" s="12">
        <f t="shared" si="3"/>
        <v>0</v>
      </c>
      <c r="J11" s="29">
        <v>915.499</v>
      </c>
      <c r="K11" s="12">
        <f t="shared" si="4"/>
        <v>144.00000000000546</v>
      </c>
      <c r="L11" s="29">
        <v>254.5</v>
      </c>
      <c r="M11" s="12">
        <f t="shared" si="5"/>
        <v>59.99999999994543</v>
      </c>
      <c r="N11" s="29">
        <v>866.8</v>
      </c>
      <c r="O11" s="12">
        <f t="shared" si="6"/>
        <v>119.99999999989086</v>
      </c>
      <c r="P11" s="29">
        <v>200.3</v>
      </c>
      <c r="Q11" s="12">
        <f t="shared" si="7"/>
        <v>0</v>
      </c>
      <c r="R11" s="29">
        <v>66.56</v>
      </c>
      <c r="S11" s="12">
        <f t="shared" si="8"/>
        <v>60.000000000030695</v>
      </c>
      <c r="T11" s="57">
        <f t="shared" si="9"/>
        <v>417.99999999997794</v>
      </c>
      <c r="U11" s="29">
        <v>1626.276</v>
      </c>
      <c r="V11" s="12">
        <f t="shared" si="10"/>
        <v>233.9999999999236</v>
      </c>
      <c r="W11" s="30">
        <v>1268.32</v>
      </c>
      <c r="X11" s="12">
        <f t="shared" si="11"/>
        <v>59.99999999994543</v>
      </c>
      <c r="Y11" s="29">
        <v>250.163</v>
      </c>
      <c r="Z11" s="12">
        <f t="shared" si="12"/>
        <v>48.00000000000182</v>
      </c>
      <c r="AA11" s="46">
        <v>3948.475</v>
      </c>
      <c r="AB11" s="12">
        <f t="shared" si="13"/>
        <v>265.99999999962165</v>
      </c>
      <c r="AC11" s="33">
        <v>263.916</v>
      </c>
      <c r="AD11" s="12">
        <f>(AC11-AC10)*AC$5</f>
        <v>8.000000000038199</v>
      </c>
      <c r="AE11" s="46">
        <v>2160.461</v>
      </c>
      <c r="AF11" s="12">
        <f t="shared" si="14"/>
        <v>197.99999999941065</v>
      </c>
      <c r="AG11" s="29">
        <v>360.2</v>
      </c>
      <c r="AH11" s="12">
        <f aca="true" t="shared" si="21" ref="AH11:AH30">(AG11-AG10)*AG$5</f>
        <v>0</v>
      </c>
      <c r="AI11" s="29">
        <v>322.38</v>
      </c>
      <c r="AJ11" s="12">
        <f aca="true" t="shared" si="22" ref="AJ11:AJ30">(AI11-AI10)*AI$5</f>
        <v>0</v>
      </c>
      <c r="AK11" s="29">
        <v>70.4</v>
      </c>
      <c r="AL11" s="12">
        <f aca="true" t="shared" si="23" ref="AL11:AL30">(AK11-AK10)*AK$5</f>
        <v>0</v>
      </c>
      <c r="AM11" s="29">
        <v>21.83</v>
      </c>
      <c r="AN11" s="12">
        <f aca="true" t="shared" si="24" ref="AN11:AN30">(AM11-AM10)*AM$5</f>
        <v>0</v>
      </c>
      <c r="AO11" s="57">
        <f t="shared" si="15"/>
        <v>813.9999999989413</v>
      </c>
      <c r="AP11" s="11"/>
      <c r="AQ11" s="12">
        <f t="shared" si="16"/>
        <v>0</v>
      </c>
      <c r="AR11" s="11"/>
      <c r="AS11" s="12">
        <f t="shared" si="17"/>
        <v>0</v>
      </c>
      <c r="AT11" s="11"/>
      <c r="AU11" s="12">
        <f t="shared" si="18"/>
        <v>0</v>
      </c>
      <c r="AV11" s="11"/>
      <c r="AW11" s="12">
        <f t="shared" si="19"/>
        <v>0</v>
      </c>
      <c r="AX11" s="12"/>
      <c r="AY11" s="10">
        <f t="shared" si="20"/>
        <v>1231.9999999989193</v>
      </c>
    </row>
    <row r="12" spans="1:51" ht="14.25" thickBot="1" thickTop="1">
      <c r="A12" s="5" t="s">
        <v>9</v>
      </c>
      <c r="B12" s="46">
        <v>862.074</v>
      </c>
      <c r="C12" s="12">
        <f t="shared" si="0"/>
        <v>8.999999999787178</v>
      </c>
      <c r="D12" s="46">
        <v>803.807</v>
      </c>
      <c r="E12" s="12">
        <f t="shared" si="1"/>
        <v>16.000000000076398</v>
      </c>
      <c r="F12" s="46">
        <v>728.466</v>
      </c>
      <c r="G12" s="12">
        <f t="shared" si="2"/>
        <v>14.999999999986358</v>
      </c>
      <c r="H12" s="29">
        <v>1421.45</v>
      </c>
      <c r="I12" s="12">
        <f t="shared" si="3"/>
        <v>0</v>
      </c>
      <c r="J12" s="29">
        <v>915.514</v>
      </c>
      <c r="K12" s="12">
        <f t="shared" si="4"/>
        <v>89.99999999991815</v>
      </c>
      <c r="L12" s="29">
        <v>254.5</v>
      </c>
      <c r="M12" s="12">
        <f t="shared" si="5"/>
        <v>0</v>
      </c>
      <c r="N12" s="29">
        <v>866.81</v>
      </c>
      <c r="O12" s="12">
        <f t="shared" si="6"/>
        <v>59.99999999994543</v>
      </c>
      <c r="P12" s="29">
        <v>200.3</v>
      </c>
      <c r="Q12" s="12">
        <f t="shared" si="7"/>
        <v>0</v>
      </c>
      <c r="R12" s="29">
        <v>66.56</v>
      </c>
      <c r="S12" s="12">
        <f t="shared" si="8"/>
        <v>0</v>
      </c>
      <c r="T12" s="57">
        <f t="shared" si="9"/>
        <v>189.9999999997135</v>
      </c>
      <c r="U12" s="29">
        <v>1626.294</v>
      </c>
      <c r="V12" s="12">
        <f t="shared" si="10"/>
        <v>108.00000000017462</v>
      </c>
      <c r="W12" s="30">
        <v>1268.34</v>
      </c>
      <c r="X12" s="12">
        <f t="shared" si="11"/>
        <v>59.99999999994543</v>
      </c>
      <c r="Y12" s="29">
        <v>250.171</v>
      </c>
      <c r="Z12" s="12">
        <f t="shared" si="12"/>
        <v>31.99999999992542</v>
      </c>
      <c r="AA12" s="46">
        <v>3948.56</v>
      </c>
      <c r="AB12" s="12">
        <f t="shared" si="13"/>
        <v>170.00000000007276</v>
      </c>
      <c r="AC12" s="33">
        <v>263.919</v>
      </c>
      <c r="AD12" s="12">
        <f aca="true" t="shared" si="25" ref="AD12:AD30">(AC12-AC11)*AC$5</f>
        <v>5.999999999971806</v>
      </c>
      <c r="AE12" s="46">
        <v>2160.523</v>
      </c>
      <c r="AF12" s="12">
        <f t="shared" si="14"/>
        <v>186.00000000105865</v>
      </c>
      <c r="AG12" s="29">
        <v>360.2</v>
      </c>
      <c r="AH12" s="12">
        <f t="shared" si="21"/>
        <v>0</v>
      </c>
      <c r="AI12" s="29">
        <v>322.38</v>
      </c>
      <c r="AJ12" s="12">
        <f t="shared" si="22"/>
        <v>0</v>
      </c>
      <c r="AK12" s="29">
        <v>70.4</v>
      </c>
      <c r="AL12" s="12">
        <f t="shared" si="23"/>
        <v>0</v>
      </c>
      <c r="AM12" s="29">
        <v>21.83</v>
      </c>
      <c r="AN12" s="12">
        <f t="shared" si="24"/>
        <v>0</v>
      </c>
      <c r="AO12" s="57">
        <f t="shared" si="15"/>
        <v>562.0000000011487</v>
      </c>
      <c r="AP12" s="11"/>
      <c r="AQ12" s="12">
        <f t="shared" si="16"/>
        <v>0</v>
      </c>
      <c r="AR12" s="11"/>
      <c r="AS12" s="12">
        <f t="shared" si="17"/>
        <v>0</v>
      </c>
      <c r="AT12" s="11"/>
      <c r="AU12" s="12">
        <f t="shared" si="18"/>
        <v>0</v>
      </c>
      <c r="AV12" s="11"/>
      <c r="AW12" s="12">
        <f t="shared" si="19"/>
        <v>0</v>
      </c>
      <c r="AX12" s="12"/>
      <c r="AY12" s="10">
        <f t="shared" si="20"/>
        <v>752.0000000008622</v>
      </c>
    </row>
    <row r="13" spans="1:51" ht="14.25" thickBot="1" thickTop="1">
      <c r="A13" s="5" t="s">
        <v>10</v>
      </c>
      <c r="B13" s="46">
        <v>862.076</v>
      </c>
      <c r="C13" s="12">
        <f t="shared" si="0"/>
        <v>6.000000000199179</v>
      </c>
      <c r="D13" s="46">
        <v>803.816</v>
      </c>
      <c r="E13" s="12">
        <f t="shared" si="1"/>
        <v>18.000000000029104</v>
      </c>
      <c r="F13" s="46">
        <v>728.47</v>
      </c>
      <c r="G13" s="12">
        <f t="shared" si="2"/>
        <v>12.000000000057298</v>
      </c>
      <c r="H13" s="29">
        <v>1421.45</v>
      </c>
      <c r="I13" s="12">
        <f t="shared" si="3"/>
        <v>0</v>
      </c>
      <c r="J13" s="29">
        <v>915.549</v>
      </c>
      <c r="K13" s="12">
        <f t="shared" si="4"/>
        <v>209.999999999809</v>
      </c>
      <c r="L13" s="29">
        <v>254.5</v>
      </c>
      <c r="M13" s="12">
        <f t="shared" si="5"/>
        <v>0</v>
      </c>
      <c r="N13" s="29">
        <v>866.82</v>
      </c>
      <c r="O13" s="12">
        <f t="shared" si="6"/>
        <v>60.00000000062755</v>
      </c>
      <c r="P13" s="29">
        <v>200.3</v>
      </c>
      <c r="Q13" s="12">
        <f t="shared" si="7"/>
        <v>0</v>
      </c>
      <c r="R13" s="29">
        <v>66.56</v>
      </c>
      <c r="S13" s="12">
        <f t="shared" si="8"/>
        <v>0</v>
      </c>
      <c r="T13" s="57">
        <f t="shared" si="9"/>
        <v>306.00000000072214</v>
      </c>
      <c r="U13" s="29">
        <v>1626.354</v>
      </c>
      <c r="V13" s="12">
        <f t="shared" si="10"/>
        <v>359.9999999996726</v>
      </c>
      <c r="W13" s="30">
        <v>1268.36</v>
      </c>
      <c r="X13" s="12">
        <f t="shared" si="11"/>
        <v>59.99999999994543</v>
      </c>
      <c r="Y13" s="29">
        <v>250.185</v>
      </c>
      <c r="Z13" s="12">
        <f t="shared" si="12"/>
        <v>56.00000000004002</v>
      </c>
      <c r="AA13" s="46">
        <v>3948.735</v>
      </c>
      <c r="AB13" s="12">
        <f t="shared" si="13"/>
        <v>350.0000000003638</v>
      </c>
      <c r="AC13" s="33">
        <v>263.924</v>
      </c>
      <c r="AD13" s="12">
        <f t="shared" si="25"/>
        <v>9.999999999990905</v>
      </c>
      <c r="AE13" s="46">
        <v>2160.593</v>
      </c>
      <c r="AF13" s="12">
        <f t="shared" si="14"/>
        <v>209.99999999912689</v>
      </c>
      <c r="AG13" s="29">
        <v>360.2</v>
      </c>
      <c r="AH13" s="12">
        <f t="shared" si="21"/>
        <v>0</v>
      </c>
      <c r="AI13" s="29">
        <v>322.38</v>
      </c>
      <c r="AJ13" s="12">
        <f t="shared" si="22"/>
        <v>0</v>
      </c>
      <c r="AK13" s="29">
        <v>70.42</v>
      </c>
      <c r="AL13" s="12">
        <f t="shared" si="23"/>
        <v>119.99999999997613</v>
      </c>
      <c r="AM13" s="29">
        <v>21.83</v>
      </c>
      <c r="AN13" s="12">
        <f t="shared" si="24"/>
        <v>0</v>
      </c>
      <c r="AO13" s="57">
        <f t="shared" si="15"/>
        <v>1165.9999999991157</v>
      </c>
      <c r="AP13" s="11"/>
      <c r="AQ13" s="12">
        <f t="shared" si="16"/>
        <v>0</v>
      </c>
      <c r="AR13" s="11"/>
      <c r="AS13" s="12">
        <f t="shared" si="17"/>
        <v>0</v>
      </c>
      <c r="AT13" s="11"/>
      <c r="AU13" s="12">
        <f t="shared" si="18"/>
        <v>0</v>
      </c>
      <c r="AV13" s="11"/>
      <c r="AW13" s="12">
        <f t="shared" si="19"/>
        <v>0</v>
      </c>
      <c r="AX13" s="12"/>
      <c r="AY13" s="10">
        <f t="shared" si="20"/>
        <v>1471.9999999998379</v>
      </c>
    </row>
    <row r="14" spans="1:51" ht="14.25" thickBot="1" thickTop="1">
      <c r="A14" s="5" t="s">
        <v>11</v>
      </c>
      <c r="B14" s="46">
        <v>862.079</v>
      </c>
      <c r="C14" s="12">
        <f t="shared" si="0"/>
        <v>8.999999999787178</v>
      </c>
      <c r="D14" s="46">
        <v>803.825</v>
      </c>
      <c r="E14" s="12">
        <f t="shared" si="1"/>
        <v>18.000000000029104</v>
      </c>
      <c r="F14" s="46">
        <v>728.474</v>
      </c>
      <c r="G14" s="12">
        <f t="shared" si="2"/>
        <v>12.000000000057298</v>
      </c>
      <c r="H14" s="29">
        <v>1421.45</v>
      </c>
      <c r="I14" s="12">
        <f t="shared" si="3"/>
        <v>0</v>
      </c>
      <c r="J14" s="29">
        <v>915.573</v>
      </c>
      <c r="K14" s="12">
        <f t="shared" si="4"/>
        <v>144.00000000000546</v>
      </c>
      <c r="L14" s="29">
        <v>254.5</v>
      </c>
      <c r="M14" s="12">
        <f t="shared" si="5"/>
        <v>0</v>
      </c>
      <c r="N14" s="29">
        <v>866.83</v>
      </c>
      <c r="O14" s="12">
        <f t="shared" si="6"/>
        <v>59.99999999994543</v>
      </c>
      <c r="P14" s="29">
        <v>200.3</v>
      </c>
      <c r="Q14" s="12">
        <f t="shared" si="7"/>
        <v>0</v>
      </c>
      <c r="R14" s="29">
        <v>66.56</v>
      </c>
      <c r="S14" s="12">
        <f t="shared" si="8"/>
        <v>0</v>
      </c>
      <c r="T14" s="57">
        <f t="shared" si="9"/>
        <v>242.99999999982447</v>
      </c>
      <c r="U14" s="29">
        <v>1626.391</v>
      </c>
      <c r="V14" s="12">
        <f t="shared" si="10"/>
        <v>222.00000000020736</v>
      </c>
      <c r="W14" s="30">
        <v>1268.38</v>
      </c>
      <c r="X14" s="12">
        <f t="shared" si="11"/>
        <v>60.00000000062755</v>
      </c>
      <c r="Y14" s="29">
        <v>250.194</v>
      </c>
      <c r="Z14" s="12">
        <f t="shared" si="12"/>
        <v>35.99999999994452</v>
      </c>
      <c r="AA14" s="46">
        <v>3948.859</v>
      </c>
      <c r="AB14" s="12">
        <f t="shared" si="13"/>
        <v>247.99999999959255</v>
      </c>
      <c r="AC14" s="33">
        <v>263.927</v>
      </c>
      <c r="AD14" s="12">
        <f t="shared" si="25"/>
        <v>6.0000000000854925</v>
      </c>
      <c r="AE14" s="46">
        <v>2160.655</v>
      </c>
      <c r="AF14" s="12">
        <f t="shared" si="14"/>
        <v>186.00000000105865</v>
      </c>
      <c r="AG14" s="29">
        <v>360.2</v>
      </c>
      <c r="AH14" s="12">
        <f t="shared" si="21"/>
        <v>0</v>
      </c>
      <c r="AI14" s="29">
        <v>322.38</v>
      </c>
      <c r="AJ14" s="12">
        <f t="shared" si="22"/>
        <v>0</v>
      </c>
      <c r="AK14" s="29">
        <v>70.42</v>
      </c>
      <c r="AL14" s="12">
        <f t="shared" si="23"/>
        <v>0</v>
      </c>
      <c r="AM14" s="29">
        <v>21.83</v>
      </c>
      <c r="AN14" s="12">
        <f t="shared" si="24"/>
        <v>0</v>
      </c>
      <c r="AO14" s="57">
        <f t="shared" si="15"/>
        <v>758.0000000015161</v>
      </c>
      <c r="AP14" s="11"/>
      <c r="AQ14" s="12">
        <f t="shared" si="16"/>
        <v>0</v>
      </c>
      <c r="AR14" s="11"/>
      <c r="AS14" s="12">
        <f t="shared" si="17"/>
        <v>0</v>
      </c>
      <c r="AT14" s="11"/>
      <c r="AU14" s="12">
        <f t="shared" si="18"/>
        <v>0</v>
      </c>
      <c r="AV14" s="11"/>
      <c r="AW14" s="12">
        <f t="shared" si="19"/>
        <v>0</v>
      </c>
      <c r="AX14" s="12"/>
      <c r="AY14" s="10">
        <f t="shared" si="20"/>
        <v>1001.0000000013406</v>
      </c>
    </row>
    <row r="15" spans="1:51" ht="14.25" thickBot="1" thickTop="1">
      <c r="A15" s="5" t="s">
        <v>12</v>
      </c>
      <c r="B15" s="46">
        <v>862.081</v>
      </c>
      <c r="C15" s="12">
        <f t="shared" si="0"/>
        <v>6.000000000199179</v>
      </c>
      <c r="D15" s="46">
        <v>803.839</v>
      </c>
      <c r="E15" s="12">
        <f t="shared" si="1"/>
        <v>28.00000000002001</v>
      </c>
      <c r="F15" s="46">
        <v>728.477</v>
      </c>
      <c r="G15" s="12">
        <f t="shared" si="2"/>
        <v>8.999999999787178</v>
      </c>
      <c r="H15" s="29">
        <v>1421.45</v>
      </c>
      <c r="I15" s="12">
        <f t="shared" si="3"/>
        <v>0</v>
      </c>
      <c r="J15" s="29">
        <v>915.594</v>
      </c>
      <c r="K15" s="12">
        <f t="shared" si="4"/>
        <v>126.0000000004311</v>
      </c>
      <c r="L15" s="29">
        <v>254.5</v>
      </c>
      <c r="M15" s="12">
        <f t="shared" si="5"/>
        <v>0</v>
      </c>
      <c r="N15" s="29">
        <v>866.85</v>
      </c>
      <c r="O15" s="12">
        <f t="shared" si="6"/>
        <v>119.99999999989086</v>
      </c>
      <c r="P15" s="29">
        <v>200.3</v>
      </c>
      <c r="Q15" s="12">
        <f t="shared" si="7"/>
        <v>0</v>
      </c>
      <c r="R15" s="29">
        <v>66.58</v>
      </c>
      <c r="S15" s="12">
        <f t="shared" si="8"/>
        <v>119.99999999997613</v>
      </c>
      <c r="T15" s="57">
        <f t="shared" si="9"/>
        <v>409.00000000030445</v>
      </c>
      <c r="U15" s="29">
        <v>1626.422</v>
      </c>
      <c r="V15" s="12">
        <f t="shared" si="10"/>
        <v>185.9999999996944</v>
      </c>
      <c r="W15" s="30">
        <v>1268.4</v>
      </c>
      <c r="X15" s="12">
        <f t="shared" si="11"/>
        <v>59.99999999994543</v>
      </c>
      <c r="Y15" s="29">
        <v>250.201</v>
      </c>
      <c r="Z15" s="12">
        <f t="shared" si="12"/>
        <v>28.00000000002001</v>
      </c>
      <c r="AA15" s="46">
        <v>3948.958</v>
      </c>
      <c r="AB15" s="12">
        <f t="shared" si="13"/>
        <v>198.00000000032014</v>
      </c>
      <c r="AC15" s="33">
        <v>263.931</v>
      </c>
      <c r="AD15" s="12">
        <f t="shared" si="25"/>
        <v>7.999999999924512</v>
      </c>
      <c r="AE15" s="46">
        <v>2160.703</v>
      </c>
      <c r="AF15" s="12">
        <f t="shared" si="14"/>
        <v>143.99999999932334</v>
      </c>
      <c r="AG15" s="29">
        <v>360.2</v>
      </c>
      <c r="AH15" s="12">
        <f t="shared" si="21"/>
        <v>0</v>
      </c>
      <c r="AI15" s="29">
        <v>322.38</v>
      </c>
      <c r="AJ15" s="12">
        <f t="shared" si="22"/>
        <v>0</v>
      </c>
      <c r="AK15" s="29">
        <v>70.42</v>
      </c>
      <c r="AL15" s="12">
        <f t="shared" si="23"/>
        <v>0</v>
      </c>
      <c r="AM15" s="29">
        <v>21.83</v>
      </c>
      <c r="AN15" s="12">
        <f t="shared" si="24"/>
        <v>0</v>
      </c>
      <c r="AO15" s="57">
        <f t="shared" si="15"/>
        <v>623.9999999992278</v>
      </c>
      <c r="AP15" s="11"/>
      <c r="AQ15" s="12">
        <f t="shared" si="16"/>
        <v>0</v>
      </c>
      <c r="AR15" s="11"/>
      <c r="AS15" s="12">
        <f t="shared" si="17"/>
        <v>0</v>
      </c>
      <c r="AT15" s="11"/>
      <c r="AU15" s="12">
        <f t="shared" si="18"/>
        <v>0</v>
      </c>
      <c r="AV15" s="11"/>
      <c r="AW15" s="12">
        <f t="shared" si="19"/>
        <v>0</v>
      </c>
      <c r="AX15" s="12"/>
      <c r="AY15" s="10">
        <f t="shared" si="20"/>
        <v>1032.9999999995323</v>
      </c>
    </row>
    <row r="16" spans="1:51" ht="14.25" thickBot="1" thickTop="1">
      <c r="A16" s="5" t="s">
        <v>13</v>
      </c>
      <c r="B16" s="46">
        <v>862.085</v>
      </c>
      <c r="C16" s="12">
        <f t="shared" si="0"/>
        <v>12.000000000057298</v>
      </c>
      <c r="D16" s="46">
        <v>803.877</v>
      </c>
      <c r="E16" s="12">
        <f t="shared" si="1"/>
        <v>75.99999999979445</v>
      </c>
      <c r="F16" s="46">
        <v>728.482</v>
      </c>
      <c r="G16" s="12">
        <f t="shared" si="2"/>
        <v>14.999999999986358</v>
      </c>
      <c r="H16" s="29">
        <v>1421.45</v>
      </c>
      <c r="I16" s="12">
        <f t="shared" si="3"/>
        <v>0</v>
      </c>
      <c r="J16" s="29">
        <v>915.632</v>
      </c>
      <c r="K16" s="12">
        <f t="shared" si="4"/>
        <v>227.99999999938336</v>
      </c>
      <c r="L16" s="29">
        <v>254.5</v>
      </c>
      <c r="M16" s="12">
        <f t="shared" si="5"/>
        <v>0</v>
      </c>
      <c r="N16" s="29">
        <v>866.87</v>
      </c>
      <c r="O16" s="12">
        <f t="shared" si="6"/>
        <v>119.99999999989086</v>
      </c>
      <c r="P16" s="29">
        <v>200.3</v>
      </c>
      <c r="Q16" s="12">
        <f t="shared" si="7"/>
        <v>0</v>
      </c>
      <c r="R16" s="29">
        <v>66.59</v>
      </c>
      <c r="S16" s="12">
        <f t="shared" si="8"/>
        <v>60.000000000030695</v>
      </c>
      <c r="T16" s="57">
        <f t="shared" si="9"/>
        <v>510.99999999914303</v>
      </c>
      <c r="U16" s="29">
        <v>1626.473</v>
      </c>
      <c r="V16" s="12">
        <f t="shared" si="10"/>
        <v>305.99999999958527</v>
      </c>
      <c r="W16" s="30">
        <v>1268.44</v>
      </c>
      <c r="X16" s="12">
        <f t="shared" si="11"/>
        <v>119.99999999989086</v>
      </c>
      <c r="Y16" s="29">
        <v>250.209</v>
      </c>
      <c r="Z16" s="12">
        <f t="shared" si="12"/>
        <v>32.00000000003911</v>
      </c>
      <c r="AA16" s="46">
        <v>3949.107</v>
      </c>
      <c r="AB16" s="12">
        <f t="shared" si="13"/>
        <v>297.99999999977445</v>
      </c>
      <c r="AC16" s="33">
        <v>263.935</v>
      </c>
      <c r="AD16" s="12">
        <f t="shared" si="25"/>
        <v>8.000000000038199</v>
      </c>
      <c r="AE16" s="46">
        <v>2160.775</v>
      </c>
      <c r="AF16" s="12">
        <f t="shared" si="14"/>
        <v>216.00000000034925</v>
      </c>
      <c r="AG16" s="29">
        <v>360.2</v>
      </c>
      <c r="AH16" s="12">
        <f t="shared" si="21"/>
        <v>0</v>
      </c>
      <c r="AI16" s="29">
        <v>322.38</v>
      </c>
      <c r="AJ16" s="12">
        <f t="shared" si="22"/>
        <v>0</v>
      </c>
      <c r="AK16" s="29">
        <v>70.43</v>
      </c>
      <c r="AL16" s="12">
        <f t="shared" si="23"/>
        <v>60.000000000030695</v>
      </c>
      <c r="AM16" s="29">
        <v>21.83</v>
      </c>
      <c r="AN16" s="12">
        <f t="shared" si="24"/>
        <v>0</v>
      </c>
      <c r="AO16" s="57">
        <f t="shared" si="15"/>
        <v>1039.9999999997078</v>
      </c>
      <c r="AP16" s="11"/>
      <c r="AQ16" s="12">
        <f t="shared" si="16"/>
        <v>0</v>
      </c>
      <c r="AR16" s="11"/>
      <c r="AS16" s="12">
        <f t="shared" si="17"/>
        <v>0</v>
      </c>
      <c r="AT16" s="11"/>
      <c r="AU16" s="12">
        <f t="shared" si="18"/>
        <v>0</v>
      </c>
      <c r="AV16" s="11"/>
      <c r="AW16" s="12">
        <f t="shared" si="19"/>
        <v>0</v>
      </c>
      <c r="AX16" s="9"/>
      <c r="AY16" s="10">
        <f t="shared" si="20"/>
        <v>1550.9999999988509</v>
      </c>
    </row>
    <row r="17" spans="1:51" ht="14.25" thickBot="1" thickTop="1">
      <c r="A17" s="5" t="s">
        <v>14</v>
      </c>
      <c r="B17" s="46">
        <v>862.091</v>
      </c>
      <c r="C17" s="12">
        <f t="shared" si="0"/>
        <v>17.999999999915417</v>
      </c>
      <c r="D17" s="46">
        <v>803.91</v>
      </c>
      <c r="E17" s="12">
        <f t="shared" si="1"/>
        <v>66.00000000003092</v>
      </c>
      <c r="F17" s="46">
        <v>728.485</v>
      </c>
      <c r="G17" s="12">
        <f t="shared" si="2"/>
        <v>9.000000000128239</v>
      </c>
      <c r="H17" s="29">
        <v>1421.45</v>
      </c>
      <c r="I17" s="12">
        <f t="shared" si="3"/>
        <v>0</v>
      </c>
      <c r="J17" s="29">
        <v>915.667</v>
      </c>
      <c r="K17" s="12">
        <f t="shared" si="4"/>
        <v>210.00000000049113</v>
      </c>
      <c r="L17" s="29">
        <v>254.51</v>
      </c>
      <c r="M17" s="12">
        <f t="shared" si="5"/>
        <v>59.99999999994543</v>
      </c>
      <c r="N17" s="29">
        <v>866.89</v>
      </c>
      <c r="O17" s="12">
        <f t="shared" si="6"/>
        <v>119.99999999989086</v>
      </c>
      <c r="P17" s="29">
        <v>200.3</v>
      </c>
      <c r="Q17" s="12">
        <f t="shared" si="7"/>
        <v>0</v>
      </c>
      <c r="R17" s="29">
        <v>66.59</v>
      </c>
      <c r="S17" s="12">
        <f t="shared" si="8"/>
        <v>0</v>
      </c>
      <c r="T17" s="57">
        <f t="shared" si="9"/>
        <v>483.000000000402</v>
      </c>
      <c r="U17" s="29">
        <v>1626.514</v>
      </c>
      <c r="V17" s="12">
        <f t="shared" si="10"/>
        <v>245.99999999963984</v>
      </c>
      <c r="W17" s="30">
        <v>1268.52</v>
      </c>
      <c r="X17" s="12">
        <f t="shared" si="11"/>
        <v>239.99999999978172</v>
      </c>
      <c r="Y17" s="29">
        <v>250.215</v>
      </c>
      <c r="Z17" s="12">
        <f t="shared" si="12"/>
        <v>24.00000000000091</v>
      </c>
      <c r="AA17" s="46">
        <v>3949.218</v>
      </c>
      <c r="AB17" s="12">
        <f t="shared" si="13"/>
        <v>221.99999999975262</v>
      </c>
      <c r="AC17" s="33">
        <v>263.95</v>
      </c>
      <c r="AD17" s="12">
        <f t="shared" si="25"/>
        <v>29.999999999972715</v>
      </c>
      <c r="AE17" s="46">
        <v>2160.825</v>
      </c>
      <c r="AF17" s="12">
        <f t="shared" si="14"/>
        <v>149.99999999918145</v>
      </c>
      <c r="AG17" s="29">
        <v>360.2</v>
      </c>
      <c r="AH17" s="12">
        <f t="shared" si="21"/>
        <v>0</v>
      </c>
      <c r="AI17" s="29">
        <v>322.38</v>
      </c>
      <c r="AJ17" s="12">
        <f t="shared" si="22"/>
        <v>0</v>
      </c>
      <c r="AK17" s="29">
        <v>70.43</v>
      </c>
      <c r="AL17" s="12">
        <f t="shared" si="23"/>
        <v>0</v>
      </c>
      <c r="AM17" s="29">
        <v>21.83</v>
      </c>
      <c r="AN17" s="12">
        <f t="shared" si="24"/>
        <v>0</v>
      </c>
      <c r="AO17" s="57">
        <f t="shared" si="15"/>
        <v>911.9999999983293</v>
      </c>
      <c r="AP17" s="11"/>
      <c r="AQ17" s="12">
        <f t="shared" si="16"/>
        <v>0</v>
      </c>
      <c r="AR17" s="11"/>
      <c r="AS17" s="12">
        <f t="shared" si="17"/>
        <v>0</v>
      </c>
      <c r="AT17" s="11"/>
      <c r="AU17" s="12">
        <f t="shared" si="18"/>
        <v>0</v>
      </c>
      <c r="AV17" s="11"/>
      <c r="AW17" s="12">
        <f t="shared" si="19"/>
        <v>0</v>
      </c>
      <c r="AX17" s="12"/>
      <c r="AY17" s="10">
        <f t="shared" si="20"/>
        <v>1394.9999999987313</v>
      </c>
    </row>
    <row r="18" spans="1:51" ht="14.25" thickBot="1" thickTop="1">
      <c r="A18" s="5" t="s">
        <v>15</v>
      </c>
      <c r="B18" s="46">
        <v>862.098</v>
      </c>
      <c r="C18" s="12">
        <f t="shared" si="0"/>
        <v>20.999999999844476</v>
      </c>
      <c r="D18" s="46">
        <v>803.949</v>
      </c>
      <c r="E18" s="12">
        <f t="shared" si="1"/>
        <v>77.99999999997453</v>
      </c>
      <c r="F18" s="46">
        <v>728.488</v>
      </c>
      <c r="G18" s="12">
        <f t="shared" si="2"/>
        <v>9.000000000128239</v>
      </c>
      <c r="H18" s="29">
        <v>1421.45</v>
      </c>
      <c r="I18" s="12">
        <f t="shared" si="3"/>
        <v>0</v>
      </c>
      <c r="J18" s="29">
        <v>915.702</v>
      </c>
      <c r="K18" s="12">
        <f t="shared" si="4"/>
        <v>209.999999999809</v>
      </c>
      <c r="L18" s="29">
        <v>254.51</v>
      </c>
      <c r="M18" s="12">
        <f t="shared" si="5"/>
        <v>0</v>
      </c>
      <c r="N18" s="29">
        <v>866.92</v>
      </c>
      <c r="O18" s="12">
        <f t="shared" si="6"/>
        <v>179.9999999998363</v>
      </c>
      <c r="P18" s="29">
        <v>200.3</v>
      </c>
      <c r="Q18" s="12">
        <f t="shared" si="7"/>
        <v>0</v>
      </c>
      <c r="R18" s="29">
        <v>66.6</v>
      </c>
      <c r="S18" s="12">
        <f t="shared" si="8"/>
        <v>59.99999999994543</v>
      </c>
      <c r="T18" s="57">
        <f t="shared" si="9"/>
        <v>557.999999999538</v>
      </c>
      <c r="U18" s="29">
        <v>1626.556</v>
      </c>
      <c r="V18" s="12">
        <f t="shared" si="10"/>
        <v>252.0000000008622</v>
      </c>
      <c r="W18" s="30">
        <v>1268.61</v>
      </c>
      <c r="X18" s="12">
        <f t="shared" si="11"/>
        <v>269.99999999975444</v>
      </c>
      <c r="Y18" s="29">
        <v>250.221</v>
      </c>
      <c r="Z18" s="12">
        <f t="shared" si="12"/>
        <v>24.00000000000091</v>
      </c>
      <c r="AA18" s="46">
        <v>3949.341</v>
      </c>
      <c r="AB18" s="12">
        <f t="shared" si="13"/>
        <v>246.0000000000946</v>
      </c>
      <c r="AC18" s="33">
        <v>263.967</v>
      </c>
      <c r="AD18" s="12">
        <f t="shared" si="25"/>
        <v>33.999999999991815</v>
      </c>
      <c r="AE18" s="46">
        <v>2160.889</v>
      </c>
      <c r="AF18" s="12">
        <f t="shared" si="14"/>
        <v>192.00000000091677</v>
      </c>
      <c r="AG18" s="29">
        <v>360.2</v>
      </c>
      <c r="AH18" s="12">
        <f t="shared" si="21"/>
        <v>0</v>
      </c>
      <c r="AI18" s="29">
        <v>322.38</v>
      </c>
      <c r="AJ18" s="12">
        <f t="shared" si="22"/>
        <v>0</v>
      </c>
      <c r="AK18" s="29">
        <v>70.44</v>
      </c>
      <c r="AL18" s="12">
        <f t="shared" si="23"/>
        <v>59.99999999994543</v>
      </c>
      <c r="AM18" s="29">
        <v>21.83</v>
      </c>
      <c r="AN18" s="12">
        <f t="shared" si="24"/>
        <v>0</v>
      </c>
      <c r="AO18" s="57">
        <f t="shared" si="15"/>
        <v>1078.0000000015661</v>
      </c>
      <c r="AP18" s="11"/>
      <c r="AQ18" s="12">
        <f t="shared" si="16"/>
        <v>0</v>
      </c>
      <c r="AR18" s="11"/>
      <c r="AS18" s="12">
        <f t="shared" si="17"/>
        <v>0</v>
      </c>
      <c r="AT18" s="11"/>
      <c r="AU18" s="12">
        <f t="shared" si="18"/>
        <v>0</v>
      </c>
      <c r="AV18" s="11"/>
      <c r="AW18" s="12">
        <f t="shared" si="19"/>
        <v>0</v>
      </c>
      <c r="AX18" s="12"/>
      <c r="AY18" s="10">
        <f t="shared" si="20"/>
        <v>1636.0000000011041</v>
      </c>
    </row>
    <row r="19" spans="1:51" ht="14.25" thickBot="1" thickTop="1">
      <c r="A19" s="5" t="s">
        <v>16</v>
      </c>
      <c r="B19" s="46">
        <v>862.108</v>
      </c>
      <c r="C19" s="12">
        <f t="shared" si="0"/>
        <v>29.999999999972715</v>
      </c>
      <c r="D19" s="46">
        <v>803.992</v>
      </c>
      <c r="E19" s="12">
        <f t="shared" si="1"/>
        <v>86.00000000001273</v>
      </c>
      <c r="F19" s="46">
        <v>728.493</v>
      </c>
      <c r="G19" s="12">
        <f t="shared" si="2"/>
        <v>14.999999999986358</v>
      </c>
      <c r="H19" s="29">
        <v>1421.45</v>
      </c>
      <c r="I19" s="12">
        <f t="shared" si="3"/>
        <v>0</v>
      </c>
      <c r="J19" s="29">
        <v>915.741</v>
      </c>
      <c r="K19" s="12">
        <f t="shared" si="4"/>
        <v>233.9999999999236</v>
      </c>
      <c r="L19" s="29">
        <v>254.51</v>
      </c>
      <c r="M19" s="12">
        <f t="shared" si="5"/>
        <v>0</v>
      </c>
      <c r="N19" s="29">
        <v>866.95</v>
      </c>
      <c r="O19" s="12">
        <f t="shared" si="6"/>
        <v>180.0000000005184</v>
      </c>
      <c r="P19" s="29">
        <v>200.3</v>
      </c>
      <c r="Q19" s="12">
        <f t="shared" si="7"/>
        <v>0</v>
      </c>
      <c r="R19" s="29">
        <v>66.61</v>
      </c>
      <c r="S19" s="12">
        <f t="shared" si="8"/>
        <v>60.000000000030695</v>
      </c>
      <c r="T19" s="57">
        <f t="shared" si="9"/>
        <v>605.0000000004445</v>
      </c>
      <c r="U19" s="29">
        <v>1626.607</v>
      </c>
      <c r="V19" s="12">
        <f t="shared" si="10"/>
        <v>305.99999999958527</v>
      </c>
      <c r="W19" s="30">
        <v>1268.72</v>
      </c>
      <c r="X19" s="12">
        <f t="shared" si="11"/>
        <v>330.000000000382</v>
      </c>
      <c r="Y19" s="29">
        <v>250.228</v>
      </c>
      <c r="Z19" s="12">
        <f t="shared" si="12"/>
        <v>28.00000000002001</v>
      </c>
      <c r="AA19" s="46">
        <v>3949.484</v>
      </c>
      <c r="AB19" s="12">
        <f t="shared" si="13"/>
        <v>286.0000000000582</v>
      </c>
      <c r="AC19" s="83">
        <v>263.987</v>
      </c>
      <c r="AD19" s="12">
        <f t="shared" si="25"/>
        <v>40.00000000007731</v>
      </c>
      <c r="AE19" s="46">
        <v>2160.961</v>
      </c>
      <c r="AF19" s="12">
        <f t="shared" si="14"/>
        <v>215.999999998985</v>
      </c>
      <c r="AG19" s="29">
        <v>360.2</v>
      </c>
      <c r="AH19" s="12">
        <f t="shared" si="21"/>
        <v>0</v>
      </c>
      <c r="AI19" s="29">
        <v>322.38</v>
      </c>
      <c r="AJ19" s="12">
        <f t="shared" si="22"/>
        <v>0</v>
      </c>
      <c r="AK19" s="29">
        <v>70.44</v>
      </c>
      <c r="AL19" s="12">
        <f t="shared" si="23"/>
        <v>0</v>
      </c>
      <c r="AM19" s="29">
        <v>21.83</v>
      </c>
      <c r="AN19" s="12">
        <f t="shared" si="24"/>
        <v>0</v>
      </c>
      <c r="AO19" s="57">
        <f t="shared" si="15"/>
        <v>1205.9999999991078</v>
      </c>
      <c r="AP19" s="11"/>
      <c r="AQ19" s="12">
        <f t="shared" si="16"/>
        <v>0</v>
      </c>
      <c r="AR19" s="11"/>
      <c r="AS19" s="12">
        <f t="shared" si="17"/>
        <v>0</v>
      </c>
      <c r="AT19" s="11"/>
      <c r="AU19" s="12">
        <f t="shared" si="18"/>
        <v>0</v>
      </c>
      <c r="AV19" s="11"/>
      <c r="AW19" s="12">
        <f t="shared" si="19"/>
        <v>0</v>
      </c>
      <c r="AX19" s="12"/>
      <c r="AY19" s="10">
        <f t="shared" si="20"/>
        <v>1810.9999999995523</v>
      </c>
    </row>
    <row r="20" spans="1:51" ht="14.25" thickBot="1" thickTop="1">
      <c r="A20" s="5" t="s">
        <v>17</v>
      </c>
      <c r="B20" s="46">
        <v>862.118</v>
      </c>
      <c r="C20" s="12">
        <f t="shared" si="0"/>
        <v>30.000000000313776</v>
      </c>
      <c r="D20" s="46">
        <v>804.034</v>
      </c>
      <c r="E20" s="12">
        <f t="shared" si="1"/>
        <v>84.00000000006003</v>
      </c>
      <c r="F20" s="46">
        <v>728.497</v>
      </c>
      <c r="G20" s="12">
        <f t="shared" si="2"/>
        <v>11.999999999716238</v>
      </c>
      <c r="H20" s="29">
        <v>1421.45</v>
      </c>
      <c r="I20" s="12">
        <f t="shared" si="3"/>
        <v>0</v>
      </c>
      <c r="J20" s="29">
        <v>915.779</v>
      </c>
      <c r="K20" s="12">
        <f t="shared" si="4"/>
        <v>228.00000000006548</v>
      </c>
      <c r="L20" s="29">
        <v>254.51</v>
      </c>
      <c r="M20" s="12">
        <f t="shared" si="5"/>
        <v>0</v>
      </c>
      <c r="N20" s="29">
        <v>866.98</v>
      </c>
      <c r="O20" s="12">
        <f t="shared" si="6"/>
        <v>179.9999999998363</v>
      </c>
      <c r="P20" s="29">
        <v>200.3</v>
      </c>
      <c r="Q20" s="12">
        <f t="shared" si="7"/>
        <v>0</v>
      </c>
      <c r="R20" s="29">
        <v>66.62</v>
      </c>
      <c r="S20" s="12">
        <f t="shared" si="8"/>
        <v>60.000000000030695</v>
      </c>
      <c r="T20" s="57">
        <f t="shared" si="9"/>
        <v>594.0000000000225</v>
      </c>
      <c r="U20" s="29">
        <v>1626.657</v>
      </c>
      <c r="V20" s="12">
        <f t="shared" si="10"/>
        <v>299.99999999972715</v>
      </c>
      <c r="W20" s="30">
        <v>1268.82</v>
      </c>
      <c r="X20" s="12">
        <f t="shared" si="11"/>
        <v>299.99999999972715</v>
      </c>
      <c r="Y20" s="29">
        <v>250.235</v>
      </c>
      <c r="Z20" s="12">
        <f t="shared" si="12"/>
        <v>28.00000000002001</v>
      </c>
      <c r="AA20" s="46">
        <v>3949.627</v>
      </c>
      <c r="AB20" s="12">
        <f t="shared" si="13"/>
        <v>286.0000000000582</v>
      </c>
      <c r="AC20" s="30">
        <v>264.006</v>
      </c>
      <c r="AD20" s="12">
        <f t="shared" si="25"/>
        <v>37.99999999989723</v>
      </c>
      <c r="AE20" s="46">
        <v>2161.041</v>
      </c>
      <c r="AF20" s="12">
        <f t="shared" si="14"/>
        <v>240.00000000114596</v>
      </c>
      <c r="AG20" s="29">
        <v>360.2</v>
      </c>
      <c r="AH20" s="12">
        <f t="shared" si="21"/>
        <v>0</v>
      </c>
      <c r="AI20" s="29">
        <v>322.38</v>
      </c>
      <c r="AJ20" s="12">
        <f t="shared" si="22"/>
        <v>0</v>
      </c>
      <c r="AK20" s="29">
        <v>70.45</v>
      </c>
      <c r="AL20" s="12">
        <f t="shared" si="23"/>
        <v>60.000000000030695</v>
      </c>
      <c r="AM20" s="29">
        <v>21.83</v>
      </c>
      <c r="AN20" s="12">
        <f t="shared" si="24"/>
        <v>0</v>
      </c>
      <c r="AO20" s="57">
        <f t="shared" si="15"/>
        <v>1252.0000000006064</v>
      </c>
      <c r="AP20" s="11"/>
      <c r="AQ20" s="12">
        <f t="shared" si="16"/>
        <v>0</v>
      </c>
      <c r="AR20" s="11"/>
      <c r="AS20" s="12">
        <f t="shared" si="17"/>
        <v>0</v>
      </c>
      <c r="AT20" s="11"/>
      <c r="AU20" s="12">
        <f t="shared" si="18"/>
        <v>0</v>
      </c>
      <c r="AV20" s="11"/>
      <c r="AW20" s="12">
        <f t="shared" si="19"/>
        <v>0</v>
      </c>
      <c r="AX20" s="12"/>
      <c r="AY20" s="10">
        <f t="shared" si="20"/>
        <v>1846.000000000629</v>
      </c>
    </row>
    <row r="21" spans="1:51" ht="14.25" thickBot="1" thickTop="1">
      <c r="A21" s="5" t="s">
        <v>18</v>
      </c>
      <c r="B21" s="46">
        <v>862.131</v>
      </c>
      <c r="C21" s="12">
        <f t="shared" si="0"/>
        <v>38.99999999975989</v>
      </c>
      <c r="D21" s="46">
        <v>804.077</v>
      </c>
      <c r="E21" s="12">
        <f t="shared" si="1"/>
        <v>86.00000000001273</v>
      </c>
      <c r="F21" s="46">
        <v>728.502</v>
      </c>
      <c r="G21" s="12">
        <f t="shared" si="2"/>
        <v>14.999999999986358</v>
      </c>
      <c r="H21" s="29">
        <v>1421.45</v>
      </c>
      <c r="I21" s="12">
        <f t="shared" si="3"/>
        <v>0</v>
      </c>
      <c r="J21" s="29">
        <v>915.817</v>
      </c>
      <c r="K21" s="12">
        <f t="shared" si="4"/>
        <v>228.00000000006548</v>
      </c>
      <c r="L21" s="29">
        <v>254.51</v>
      </c>
      <c r="M21" s="12">
        <f t="shared" si="5"/>
        <v>0</v>
      </c>
      <c r="N21" s="29">
        <v>867.01</v>
      </c>
      <c r="O21" s="12">
        <f t="shared" si="6"/>
        <v>179.9999999998363</v>
      </c>
      <c r="P21" s="29">
        <v>200.3</v>
      </c>
      <c r="Q21" s="12">
        <f t="shared" si="7"/>
        <v>0</v>
      </c>
      <c r="R21" s="29">
        <v>66.62</v>
      </c>
      <c r="S21" s="12">
        <f t="shared" si="8"/>
        <v>0</v>
      </c>
      <c r="T21" s="57">
        <f t="shared" si="9"/>
        <v>547.9999999996608</v>
      </c>
      <c r="U21" s="29">
        <v>1626.711</v>
      </c>
      <c r="V21" s="12">
        <f t="shared" si="10"/>
        <v>324.00000000052387</v>
      </c>
      <c r="W21" s="30">
        <v>1268.89</v>
      </c>
      <c r="X21" s="12">
        <f t="shared" si="11"/>
        <v>210.00000000049113</v>
      </c>
      <c r="Y21" s="29">
        <v>250.242</v>
      </c>
      <c r="Z21" s="12">
        <f t="shared" si="12"/>
        <v>27.999999999906322</v>
      </c>
      <c r="AA21" s="46">
        <v>3949.778</v>
      </c>
      <c r="AB21" s="12">
        <f t="shared" si="13"/>
        <v>301.99999999967986</v>
      </c>
      <c r="AC21" s="33">
        <v>264.018</v>
      </c>
      <c r="AD21" s="12">
        <f t="shared" si="25"/>
        <v>24.00000000000091</v>
      </c>
      <c r="AE21" s="46">
        <v>2161.12</v>
      </c>
      <c r="AF21" s="12">
        <f t="shared" si="14"/>
        <v>236.99999999917054</v>
      </c>
      <c r="AG21" s="29">
        <v>360.2</v>
      </c>
      <c r="AH21" s="12">
        <f t="shared" si="21"/>
        <v>0</v>
      </c>
      <c r="AI21" s="29">
        <v>322.38</v>
      </c>
      <c r="AJ21" s="12">
        <f t="shared" si="22"/>
        <v>0</v>
      </c>
      <c r="AK21" s="29">
        <v>70.45</v>
      </c>
      <c r="AL21" s="12">
        <f t="shared" si="23"/>
        <v>0</v>
      </c>
      <c r="AM21" s="29">
        <v>21.83</v>
      </c>
      <c r="AN21" s="12">
        <f t="shared" si="24"/>
        <v>0</v>
      </c>
      <c r="AO21" s="57">
        <f t="shared" si="15"/>
        <v>1124.9999999997726</v>
      </c>
      <c r="AP21" s="11"/>
      <c r="AQ21" s="12">
        <f t="shared" si="16"/>
        <v>0</v>
      </c>
      <c r="AR21" s="11"/>
      <c r="AS21" s="12">
        <f t="shared" si="17"/>
        <v>0</v>
      </c>
      <c r="AT21" s="11"/>
      <c r="AU21" s="12">
        <f t="shared" si="18"/>
        <v>0</v>
      </c>
      <c r="AV21" s="11"/>
      <c r="AW21" s="12">
        <f t="shared" si="19"/>
        <v>0</v>
      </c>
      <c r="AX21" s="12"/>
      <c r="AY21" s="10">
        <f t="shared" si="20"/>
        <v>1672.9999999994334</v>
      </c>
    </row>
    <row r="22" spans="1:51" ht="14.25" thickBot="1" thickTop="1">
      <c r="A22" s="5" t="s">
        <v>19</v>
      </c>
      <c r="B22" s="46">
        <v>862.142</v>
      </c>
      <c r="C22" s="12">
        <f t="shared" si="0"/>
        <v>33.000000000242835</v>
      </c>
      <c r="D22" s="46">
        <v>804.122</v>
      </c>
      <c r="E22" s="12">
        <f t="shared" si="1"/>
        <v>89.99999999991815</v>
      </c>
      <c r="F22" s="46">
        <v>728.506</v>
      </c>
      <c r="G22" s="12">
        <f t="shared" si="2"/>
        <v>12.000000000057298</v>
      </c>
      <c r="H22" s="29">
        <v>1421.45</v>
      </c>
      <c r="I22" s="12">
        <f t="shared" si="3"/>
        <v>0</v>
      </c>
      <c r="J22" s="29">
        <v>915.861</v>
      </c>
      <c r="K22" s="12">
        <f t="shared" si="4"/>
        <v>263.9999999998963</v>
      </c>
      <c r="L22" s="29">
        <v>254.51</v>
      </c>
      <c r="M22" s="12">
        <f t="shared" si="5"/>
        <v>0</v>
      </c>
      <c r="N22" s="29">
        <v>867.04</v>
      </c>
      <c r="O22" s="12">
        <f t="shared" si="6"/>
        <v>179.9999999998363</v>
      </c>
      <c r="P22" s="29">
        <v>200.3</v>
      </c>
      <c r="Q22" s="12">
        <f t="shared" si="7"/>
        <v>0</v>
      </c>
      <c r="R22" s="29">
        <v>66.63</v>
      </c>
      <c r="S22" s="12">
        <f t="shared" si="8"/>
        <v>59.99999999994543</v>
      </c>
      <c r="T22" s="57">
        <f t="shared" si="9"/>
        <v>638.9999999998963</v>
      </c>
      <c r="U22" s="29">
        <v>1626.769</v>
      </c>
      <c r="V22" s="12">
        <f t="shared" si="10"/>
        <v>347.99999999995634</v>
      </c>
      <c r="W22" s="30">
        <v>1268.98</v>
      </c>
      <c r="X22" s="12">
        <f t="shared" si="11"/>
        <v>269.99999999975444</v>
      </c>
      <c r="Y22" s="29">
        <v>250.249</v>
      </c>
      <c r="Z22" s="12">
        <f t="shared" si="12"/>
        <v>28.00000000002001</v>
      </c>
      <c r="AA22" s="46">
        <v>3949.928</v>
      </c>
      <c r="AB22" s="12">
        <f t="shared" si="13"/>
        <v>300.0000000001819</v>
      </c>
      <c r="AC22" s="33">
        <v>264.022</v>
      </c>
      <c r="AD22" s="12">
        <f t="shared" si="25"/>
        <v>8.000000000038199</v>
      </c>
      <c r="AE22" s="46">
        <v>2161.2</v>
      </c>
      <c r="AF22" s="12">
        <f t="shared" si="14"/>
        <v>239.99999999978172</v>
      </c>
      <c r="AG22" s="29">
        <v>360.2</v>
      </c>
      <c r="AH22" s="12">
        <f t="shared" si="21"/>
        <v>0</v>
      </c>
      <c r="AI22" s="29">
        <v>322.38</v>
      </c>
      <c r="AJ22" s="12">
        <f t="shared" si="22"/>
        <v>0</v>
      </c>
      <c r="AK22" s="29">
        <v>70.46</v>
      </c>
      <c r="AL22" s="12">
        <f t="shared" si="23"/>
        <v>59.99999999994543</v>
      </c>
      <c r="AM22" s="29">
        <v>21.83</v>
      </c>
      <c r="AN22" s="12">
        <f t="shared" si="24"/>
        <v>0</v>
      </c>
      <c r="AO22" s="57">
        <f t="shared" si="15"/>
        <v>1253.999999999678</v>
      </c>
      <c r="AP22" s="11"/>
      <c r="AQ22" s="12">
        <f t="shared" si="16"/>
        <v>0</v>
      </c>
      <c r="AR22" s="11"/>
      <c r="AS22" s="12">
        <f t="shared" si="17"/>
        <v>0</v>
      </c>
      <c r="AT22" s="11"/>
      <c r="AU22" s="12">
        <f t="shared" si="18"/>
        <v>0</v>
      </c>
      <c r="AV22" s="11"/>
      <c r="AW22" s="12">
        <f t="shared" si="19"/>
        <v>0</v>
      </c>
      <c r="AX22" s="12"/>
      <c r="AY22" s="10">
        <f t="shared" si="20"/>
        <v>1892.9999999995744</v>
      </c>
    </row>
    <row r="23" spans="1:51" ht="14.25" thickBot="1" thickTop="1">
      <c r="A23" s="5" t="s">
        <v>20</v>
      </c>
      <c r="B23" s="46">
        <v>862.152</v>
      </c>
      <c r="C23" s="12">
        <f t="shared" si="0"/>
        <v>29.999999999972715</v>
      </c>
      <c r="D23" s="46">
        <v>804.167</v>
      </c>
      <c r="E23" s="12">
        <f t="shared" si="1"/>
        <v>90.00000000014552</v>
      </c>
      <c r="F23" s="46">
        <v>728.51</v>
      </c>
      <c r="G23" s="12">
        <f t="shared" si="2"/>
        <v>12.000000000057298</v>
      </c>
      <c r="H23" s="29">
        <v>1421.45</v>
      </c>
      <c r="I23" s="12">
        <f t="shared" si="3"/>
        <v>0</v>
      </c>
      <c r="J23" s="29">
        <v>915.895</v>
      </c>
      <c r="K23" s="12">
        <f t="shared" si="4"/>
        <v>203.9999999999509</v>
      </c>
      <c r="L23" s="29">
        <v>254.52</v>
      </c>
      <c r="M23" s="12">
        <f t="shared" si="5"/>
        <v>60.00000000011596</v>
      </c>
      <c r="N23" s="29">
        <v>867.06</v>
      </c>
      <c r="O23" s="12">
        <f t="shared" si="6"/>
        <v>119.99999999989086</v>
      </c>
      <c r="P23" s="29">
        <v>200.3</v>
      </c>
      <c r="Q23" s="12">
        <f t="shared" si="7"/>
        <v>0</v>
      </c>
      <c r="R23" s="29">
        <v>66.63</v>
      </c>
      <c r="S23" s="12">
        <f t="shared" si="8"/>
        <v>0</v>
      </c>
      <c r="T23" s="57">
        <f t="shared" si="9"/>
        <v>516.0000000001332</v>
      </c>
      <c r="U23" s="29">
        <v>1626.821</v>
      </c>
      <c r="V23" s="12">
        <f t="shared" si="10"/>
        <v>311.9999999994434</v>
      </c>
      <c r="W23" s="30">
        <v>1269.08</v>
      </c>
      <c r="X23" s="12">
        <f t="shared" si="11"/>
        <v>299.99999999972715</v>
      </c>
      <c r="Y23" s="29">
        <v>250.255</v>
      </c>
      <c r="Z23" s="12">
        <f t="shared" si="12"/>
        <v>24.00000000000091</v>
      </c>
      <c r="AA23" s="46">
        <v>3950.066</v>
      </c>
      <c r="AB23" s="12">
        <f t="shared" si="13"/>
        <v>275.99999999983993</v>
      </c>
      <c r="AC23" s="33">
        <v>264.026</v>
      </c>
      <c r="AD23" s="12">
        <f t="shared" si="25"/>
        <v>8.000000000038199</v>
      </c>
      <c r="AE23" s="46">
        <v>2161.278</v>
      </c>
      <c r="AF23" s="12">
        <f t="shared" si="14"/>
        <v>233.9999999999236</v>
      </c>
      <c r="AG23" s="29">
        <v>360.2</v>
      </c>
      <c r="AH23" s="12">
        <f t="shared" si="21"/>
        <v>0</v>
      </c>
      <c r="AI23" s="29">
        <v>322.38</v>
      </c>
      <c r="AJ23" s="12">
        <f t="shared" si="22"/>
        <v>0</v>
      </c>
      <c r="AK23" s="29">
        <v>70.47</v>
      </c>
      <c r="AL23" s="12">
        <f t="shared" si="23"/>
        <v>60.000000000030695</v>
      </c>
      <c r="AM23" s="29">
        <v>21.83</v>
      </c>
      <c r="AN23" s="12">
        <f t="shared" si="24"/>
        <v>0</v>
      </c>
      <c r="AO23" s="57">
        <f t="shared" si="15"/>
        <v>1213.9999999990039</v>
      </c>
      <c r="AP23" s="11"/>
      <c r="AQ23" s="12">
        <f t="shared" si="16"/>
        <v>0</v>
      </c>
      <c r="AR23" s="11"/>
      <c r="AS23" s="12">
        <f t="shared" si="17"/>
        <v>0</v>
      </c>
      <c r="AT23" s="11"/>
      <c r="AU23" s="12">
        <f t="shared" si="18"/>
        <v>0</v>
      </c>
      <c r="AV23" s="11"/>
      <c r="AW23" s="12">
        <f t="shared" si="19"/>
        <v>0</v>
      </c>
      <c r="AX23" s="12"/>
      <c r="AY23" s="10">
        <f t="shared" si="20"/>
        <v>1729.9999999991371</v>
      </c>
    </row>
    <row r="24" spans="1:51" ht="14.25" thickBot="1" thickTop="1">
      <c r="A24" s="5" t="s">
        <v>21</v>
      </c>
      <c r="B24" s="46">
        <v>862.159</v>
      </c>
      <c r="C24" s="12">
        <f t="shared" si="0"/>
        <v>20.999999999844476</v>
      </c>
      <c r="D24" s="46">
        <v>804.213</v>
      </c>
      <c r="E24" s="12">
        <f t="shared" si="1"/>
        <v>91.99999999987085</v>
      </c>
      <c r="F24" s="46">
        <v>728.515</v>
      </c>
      <c r="G24" s="12">
        <f t="shared" si="2"/>
        <v>14.999999999986358</v>
      </c>
      <c r="H24" s="29">
        <v>1421.45</v>
      </c>
      <c r="I24" s="12">
        <f t="shared" si="3"/>
        <v>0</v>
      </c>
      <c r="J24" s="29">
        <v>915.933</v>
      </c>
      <c r="K24" s="12">
        <f t="shared" si="4"/>
        <v>228.00000000006548</v>
      </c>
      <c r="L24" s="29">
        <v>254.52</v>
      </c>
      <c r="M24" s="12">
        <f t="shared" si="5"/>
        <v>0</v>
      </c>
      <c r="N24" s="29">
        <v>867.09</v>
      </c>
      <c r="O24" s="12">
        <f t="shared" si="6"/>
        <v>180.0000000005184</v>
      </c>
      <c r="P24" s="29">
        <v>200.3</v>
      </c>
      <c r="Q24" s="12">
        <f t="shared" si="7"/>
        <v>0</v>
      </c>
      <c r="R24" s="29">
        <v>66.64</v>
      </c>
      <c r="S24" s="12">
        <f t="shared" si="8"/>
        <v>60.000000000030695</v>
      </c>
      <c r="T24" s="57">
        <f t="shared" si="9"/>
        <v>596.0000000003163</v>
      </c>
      <c r="U24" s="29">
        <v>1626.878</v>
      </c>
      <c r="V24" s="12">
        <f t="shared" si="10"/>
        <v>342.0000000000982</v>
      </c>
      <c r="W24" s="30">
        <v>1269.17</v>
      </c>
      <c r="X24" s="12">
        <f t="shared" si="11"/>
        <v>270.00000000043656</v>
      </c>
      <c r="Y24" s="29">
        <v>250.262</v>
      </c>
      <c r="Z24" s="12">
        <f t="shared" si="12"/>
        <v>28.00000000002001</v>
      </c>
      <c r="AA24" s="46">
        <v>3950.216</v>
      </c>
      <c r="AB24" s="12">
        <f t="shared" si="13"/>
        <v>300.0000000001819</v>
      </c>
      <c r="AC24" s="33">
        <v>264.032</v>
      </c>
      <c r="AD24" s="12">
        <f t="shared" si="25"/>
        <v>11.999999999943611</v>
      </c>
      <c r="AE24" s="46">
        <v>2161.359</v>
      </c>
      <c r="AF24" s="12">
        <f t="shared" si="14"/>
        <v>243.0000000003929</v>
      </c>
      <c r="AG24" s="29">
        <v>360.2</v>
      </c>
      <c r="AH24" s="12">
        <f t="shared" si="21"/>
        <v>0</v>
      </c>
      <c r="AI24" s="29">
        <v>322.38</v>
      </c>
      <c r="AJ24" s="12">
        <f t="shared" si="22"/>
        <v>0</v>
      </c>
      <c r="AK24" s="29">
        <v>70.47</v>
      </c>
      <c r="AL24" s="12">
        <f t="shared" si="23"/>
        <v>0</v>
      </c>
      <c r="AM24" s="29">
        <v>21.83</v>
      </c>
      <c r="AN24" s="12">
        <f t="shared" si="24"/>
        <v>0</v>
      </c>
      <c r="AO24" s="57">
        <f t="shared" si="15"/>
        <v>1195.0000000010732</v>
      </c>
      <c r="AP24" s="11"/>
      <c r="AQ24" s="12">
        <f t="shared" si="16"/>
        <v>0</v>
      </c>
      <c r="AR24" s="11"/>
      <c r="AS24" s="12">
        <f t="shared" si="17"/>
        <v>0</v>
      </c>
      <c r="AT24" s="11"/>
      <c r="AU24" s="12">
        <f t="shared" si="18"/>
        <v>0</v>
      </c>
      <c r="AV24" s="11"/>
      <c r="AW24" s="12">
        <f t="shared" si="19"/>
        <v>0</v>
      </c>
      <c r="AX24" s="12"/>
      <c r="AY24" s="10">
        <f t="shared" si="20"/>
        <v>1791.0000000013895</v>
      </c>
    </row>
    <row r="25" spans="1:51" ht="14.25" thickBot="1" thickTop="1">
      <c r="A25" s="5" t="s">
        <v>22</v>
      </c>
      <c r="B25" s="46">
        <v>862.162</v>
      </c>
      <c r="C25" s="12">
        <f t="shared" si="0"/>
        <v>9.000000000128239</v>
      </c>
      <c r="D25" s="46">
        <v>804.26</v>
      </c>
      <c r="E25" s="12">
        <f t="shared" si="1"/>
        <v>94.00000000005093</v>
      </c>
      <c r="F25" s="46">
        <v>728.52</v>
      </c>
      <c r="G25" s="12">
        <f t="shared" si="2"/>
        <v>14.999999999986358</v>
      </c>
      <c r="H25" s="29">
        <v>1421.45</v>
      </c>
      <c r="I25" s="12">
        <f t="shared" si="3"/>
        <v>0</v>
      </c>
      <c r="J25" s="29">
        <v>915.969</v>
      </c>
      <c r="K25" s="12">
        <f t="shared" si="4"/>
        <v>216.00000000034925</v>
      </c>
      <c r="L25" s="29">
        <v>254.52</v>
      </c>
      <c r="M25" s="12">
        <f t="shared" si="5"/>
        <v>0</v>
      </c>
      <c r="N25" s="29">
        <v>867.12</v>
      </c>
      <c r="O25" s="12">
        <f t="shared" si="6"/>
        <v>179.9999999998363</v>
      </c>
      <c r="P25" s="29">
        <v>200.3</v>
      </c>
      <c r="Q25" s="12">
        <f t="shared" si="7"/>
        <v>0</v>
      </c>
      <c r="R25" s="29">
        <v>66.65</v>
      </c>
      <c r="S25" s="12">
        <f t="shared" si="8"/>
        <v>60.000000000030695</v>
      </c>
      <c r="T25" s="57">
        <f t="shared" si="9"/>
        <v>574.0000000003818</v>
      </c>
      <c r="U25" s="29">
        <v>1626.93</v>
      </c>
      <c r="V25" s="12">
        <f t="shared" si="10"/>
        <v>312.00000000080763</v>
      </c>
      <c r="W25" s="30">
        <v>1269.24</v>
      </c>
      <c r="X25" s="12">
        <f t="shared" si="11"/>
        <v>209.999999999809</v>
      </c>
      <c r="Y25" s="29">
        <v>250.269</v>
      </c>
      <c r="Z25" s="12">
        <f t="shared" si="12"/>
        <v>28.00000000002001</v>
      </c>
      <c r="AA25" s="46">
        <v>3950.356</v>
      </c>
      <c r="AB25" s="12">
        <f t="shared" si="13"/>
        <v>280.00000000065484</v>
      </c>
      <c r="AC25" s="33">
        <v>264.039</v>
      </c>
      <c r="AD25" s="12">
        <f t="shared" si="25"/>
        <v>14.000000000010004</v>
      </c>
      <c r="AE25" s="46">
        <v>2161.438</v>
      </c>
      <c r="AF25" s="12">
        <f t="shared" si="14"/>
        <v>237.00000000053478</v>
      </c>
      <c r="AG25" s="29">
        <v>360.2</v>
      </c>
      <c r="AH25" s="12">
        <f t="shared" si="21"/>
        <v>0</v>
      </c>
      <c r="AI25" s="29">
        <v>322.38</v>
      </c>
      <c r="AJ25" s="12">
        <f t="shared" si="22"/>
        <v>0</v>
      </c>
      <c r="AK25" s="29">
        <v>70.48</v>
      </c>
      <c r="AL25" s="12">
        <f t="shared" si="23"/>
        <v>60.000000000030695</v>
      </c>
      <c r="AM25" s="29">
        <v>21.83</v>
      </c>
      <c r="AN25" s="12">
        <f t="shared" si="24"/>
        <v>0</v>
      </c>
      <c r="AO25" s="57">
        <f t="shared" si="15"/>
        <v>1141.000000001867</v>
      </c>
      <c r="AP25" s="11"/>
      <c r="AQ25" s="12">
        <f t="shared" si="16"/>
        <v>0</v>
      </c>
      <c r="AR25" s="11"/>
      <c r="AS25" s="12">
        <f t="shared" si="17"/>
        <v>0</v>
      </c>
      <c r="AT25" s="11"/>
      <c r="AU25" s="12">
        <f t="shared" si="18"/>
        <v>0</v>
      </c>
      <c r="AV25" s="11"/>
      <c r="AW25" s="12">
        <f t="shared" si="19"/>
        <v>0</v>
      </c>
      <c r="AX25" s="12"/>
      <c r="AY25" s="10">
        <f t="shared" si="20"/>
        <v>1715.0000000022487</v>
      </c>
    </row>
    <row r="26" spans="1:51" ht="14.25" thickBot="1" thickTop="1">
      <c r="A26" s="5" t="s">
        <v>23</v>
      </c>
      <c r="B26" s="46">
        <v>862.165</v>
      </c>
      <c r="C26" s="12">
        <f t="shared" si="0"/>
        <v>8.999999999787178</v>
      </c>
      <c r="D26" s="46">
        <v>804.317</v>
      </c>
      <c r="E26" s="12">
        <f t="shared" si="1"/>
        <v>114.00000000003274</v>
      </c>
      <c r="F26" s="46">
        <v>728.525</v>
      </c>
      <c r="G26" s="12">
        <f t="shared" si="2"/>
        <v>14.999999999986358</v>
      </c>
      <c r="H26" s="29">
        <v>1421.47</v>
      </c>
      <c r="I26" s="12">
        <f t="shared" si="3"/>
        <v>59.99999999994543</v>
      </c>
      <c r="J26" s="29">
        <v>916.005</v>
      </c>
      <c r="K26" s="12">
        <f t="shared" si="4"/>
        <v>215.99999999966712</v>
      </c>
      <c r="L26" s="29">
        <v>254.52</v>
      </c>
      <c r="M26" s="12">
        <f t="shared" si="5"/>
        <v>0</v>
      </c>
      <c r="N26" s="29">
        <v>867.15</v>
      </c>
      <c r="O26" s="12">
        <f t="shared" si="6"/>
        <v>179.9999999998363</v>
      </c>
      <c r="P26" s="29">
        <v>200.3</v>
      </c>
      <c r="Q26" s="12">
        <f t="shared" si="7"/>
        <v>0</v>
      </c>
      <c r="R26" s="29">
        <v>66.66</v>
      </c>
      <c r="S26" s="12">
        <f t="shared" si="8"/>
        <v>59.99999999994543</v>
      </c>
      <c r="T26" s="57">
        <f t="shared" si="9"/>
        <v>653.9999999992006</v>
      </c>
      <c r="U26" s="29">
        <v>1626.982</v>
      </c>
      <c r="V26" s="12">
        <f t="shared" si="10"/>
        <v>311.9999999994434</v>
      </c>
      <c r="W26" s="30">
        <v>1269.26</v>
      </c>
      <c r="X26" s="12">
        <f t="shared" si="11"/>
        <v>59.99999999994543</v>
      </c>
      <c r="Y26" s="29">
        <v>250.276</v>
      </c>
      <c r="Z26" s="12">
        <f t="shared" si="12"/>
        <v>28.00000000002001</v>
      </c>
      <c r="AA26" s="46">
        <v>3950.502</v>
      </c>
      <c r="AB26" s="12">
        <f t="shared" si="13"/>
        <v>291.9999999994616</v>
      </c>
      <c r="AC26" s="33">
        <v>264.045</v>
      </c>
      <c r="AD26" s="12">
        <f t="shared" si="25"/>
        <v>12.000000000057298</v>
      </c>
      <c r="AE26" s="46">
        <v>2161.524</v>
      </c>
      <c r="AF26" s="12">
        <f t="shared" si="14"/>
        <v>257.9999999993561</v>
      </c>
      <c r="AG26" s="29">
        <v>360.2</v>
      </c>
      <c r="AH26" s="12">
        <f t="shared" si="21"/>
        <v>0</v>
      </c>
      <c r="AI26" s="29">
        <v>322.38</v>
      </c>
      <c r="AJ26" s="12">
        <f t="shared" si="22"/>
        <v>0</v>
      </c>
      <c r="AK26" s="29">
        <v>70.48</v>
      </c>
      <c r="AL26" s="12">
        <f t="shared" si="23"/>
        <v>0</v>
      </c>
      <c r="AM26" s="29">
        <v>21.83</v>
      </c>
      <c r="AN26" s="12">
        <f t="shared" si="24"/>
        <v>0</v>
      </c>
      <c r="AO26" s="57">
        <f t="shared" si="15"/>
        <v>961.9999999982838</v>
      </c>
      <c r="AP26" s="11"/>
      <c r="AQ26" s="12">
        <f t="shared" si="16"/>
        <v>0</v>
      </c>
      <c r="AR26" s="11"/>
      <c r="AS26" s="12">
        <f t="shared" si="17"/>
        <v>0</v>
      </c>
      <c r="AT26" s="11"/>
      <c r="AU26" s="12">
        <f t="shared" si="18"/>
        <v>0</v>
      </c>
      <c r="AV26" s="11"/>
      <c r="AW26" s="12">
        <f t="shared" si="19"/>
        <v>0</v>
      </c>
      <c r="AX26" s="12"/>
      <c r="AY26" s="10">
        <f t="shared" si="20"/>
        <v>1615.9999999974843</v>
      </c>
    </row>
    <row r="27" spans="1:51" ht="14.25" thickBot="1" thickTop="1">
      <c r="A27" s="5" t="s">
        <v>24</v>
      </c>
      <c r="B27" s="46">
        <v>862.168</v>
      </c>
      <c r="C27" s="12">
        <f t="shared" si="0"/>
        <v>9.000000000128239</v>
      </c>
      <c r="D27" s="46">
        <v>804.355</v>
      </c>
      <c r="E27" s="12">
        <f t="shared" si="1"/>
        <v>76.00000000002183</v>
      </c>
      <c r="F27" s="46">
        <v>728.529</v>
      </c>
      <c r="G27" s="12">
        <f t="shared" si="2"/>
        <v>12.000000000057298</v>
      </c>
      <c r="H27" s="29">
        <v>1421.51</v>
      </c>
      <c r="I27" s="12">
        <f t="shared" si="3"/>
        <v>119.99999999989086</v>
      </c>
      <c r="J27" s="29">
        <v>916.034</v>
      </c>
      <c r="K27" s="12">
        <f t="shared" si="4"/>
        <v>173.99999999997817</v>
      </c>
      <c r="L27" s="29">
        <v>254.52</v>
      </c>
      <c r="M27" s="12">
        <f t="shared" si="5"/>
        <v>0</v>
      </c>
      <c r="N27" s="29">
        <v>867.17</v>
      </c>
      <c r="O27" s="12">
        <f t="shared" si="6"/>
        <v>119.99999999989086</v>
      </c>
      <c r="P27" s="29">
        <v>200.3</v>
      </c>
      <c r="Q27" s="12">
        <f t="shared" si="7"/>
        <v>0</v>
      </c>
      <c r="R27" s="29">
        <v>66.67</v>
      </c>
      <c r="S27" s="12">
        <f t="shared" si="8"/>
        <v>60.000000000030695</v>
      </c>
      <c r="T27" s="57">
        <f t="shared" si="9"/>
        <v>570.999999999998</v>
      </c>
      <c r="U27" s="29">
        <v>1627.03</v>
      </c>
      <c r="V27" s="12">
        <f t="shared" si="10"/>
        <v>288.0000000000109</v>
      </c>
      <c r="W27" s="30">
        <v>1269.26</v>
      </c>
      <c r="X27" s="12">
        <f t="shared" si="11"/>
        <v>0</v>
      </c>
      <c r="Y27" s="29">
        <v>250.287</v>
      </c>
      <c r="Z27" s="12">
        <f t="shared" si="12"/>
        <v>43.99999999998272</v>
      </c>
      <c r="AA27" s="46">
        <v>3950.629</v>
      </c>
      <c r="AB27" s="12">
        <f t="shared" si="13"/>
        <v>253.9999999999054</v>
      </c>
      <c r="AC27" s="33">
        <v>264.049</v>
      </c>
      <c r="AD27" s="12">
        <f t="shared" si="25"/>
        <v>7.999999999924512</v>
      </c>
      <c r="AE27" s="46">
        <v>2161.595</v>
      </c>
      <c r="AF27" s="12">
        <f t="shared" si="14"/>
        <v>212.99999999973807</v>
      </c>
      <c r="AG27" s="29">
        <v>360.2</v>
      </c>
      <c r="AH27" s="12">
        <f t="shared" si="21"/>
        <v>0</v>
      </c>
      <c r="AI27" s="29">
        <v>322.38</v>
      </c>
      <c r="AJ27" s="12">
        <f t="shared" si="22"/>
        <v>0</v>
      </c>
      <c r="AK27" s="29">
        <v>70.48</v>
      </c>
      <c r="AL27" s="12">
        <f t="shared" si="23"/>
        <v>0</v>
      </c>
      <c r="AM27" s="29">
        <v>21.83</v>
      </c>
      <c r="AN27" s="12">
        <f t="shared" si="24"/>
        <v>0</v>
      </c>
      <c r="AO27" s="57">
        <f t="shared" si="15"/>
        <v>806.9999999995616</v>
      </c>
      <c r="AP27" s="11"/>
      <c r="AQ27" s="12">
        <f t="shared" si="16"/>
        <v>0</v>
      </c>
      <c r="AR27" s="11"/>
      <c r="AS27" s="12">
        <f t="shared" si="17"/>
        <v>0</v>
      </c>
      <c r="AT27" s="11"/>
      <c r="AU27" s="12">
        <f t="shared" si="18"/>
        <v>0</v>
      </c>
      <c r="AV27" s="11"/>
      <c r="AW27" s="12">
        <f t="shared" si="19"/>
        <v>0</v>
      </c>
      <c r="AX27" s="12"/>
      <c r="AY27" s="10">
        <f t="shared" si="20"/>
        <v>1377.9999999995596</v>
      </c>
    </row>
    <row r="28" spans="1:51" ht="14.25" thickBot="1" thickTop="1">
      <c r="A28" s="5" t="s">
        <v>25</v>
      </c>
      <c r="B28" s="46">
        <v>862.171</v>
      </c>
      <c r="C28" s="12">
        <f t="shared" si="0"/>
        <v>9.000000000128239</v>
      </c>
      <c r="D28" s="46">
        <v>804.391</v>
      </c>
      <c r="E28" s="12">
        <f t="shared" si="1"/>
        <v>71.99999999988904</v>
      </c>
      <c r="F28" s="46">
        <v>728.534</v>
      </c>
      <c r="G28" s="12">
        <f t="shared" si="2"/>
        <v>14.999999999986358</v>
      </c>
      <c r="H28" s="29">
        <v>1421.55</v>
      </c>
      <c r="I28" s="12">
        <f t="shared" si="3"/>
        <v>119.99999999989086</v>
      </c>
      <c r="J28" s="29">
        <v>916.069</v>
      </c>
      <c r="K28" s="12">
        <f t="shared" si="4"/>
        <v>209.999999999809</v>
      </c>
      <c r="L28" s="29">
        <v>254.52</v>
      </c>
      <c r="M28" s="12">
        <f t="shared" si="5"/>
        <v>0</v>
      </c>
      <c r="N28" s="29">
        <v>867.2</v>
      </c>
      <c r="O28" s="12">
        <f t="shared" si="6"/>
        <v>180.0000000005184</v>
      </c>
      <c r="P28" s="29">
        <v>200.3</v>
      </c>
      <c r="Q28" s="12">
        <f t="shared" si="7"/>
        <v>0</v>
      </c>
      <c r="R28" s="29">
        <v>66.68</v>
      </c>
      <c r="S28" s="12">
        <f t="shared" si="8"/>
        <v>60.000000000030695</v>
      </c>
      <c r="T28" s="57">
        <f t="shared" si="9"/>
        <v>666.0000000002526</v>
      </c>
      <c r="U28" s="29">
        <v>1627.091</v>
      </c>
      <c r="V28" s="12">
        <f t="shared" si="10"/>
        <v>365.9999999995307</v>
      </c>
      <c r="W28" s="30">
        <v>1269.26</v>
      </c>
      <c r="X28" s="12">
        <f t="shared" si="11"/>
        <v>0</v>
      </c>
      <c r="Y28" s="29">
        <v>250.302</v>
      </c>
      <c r="Z28" s="12">
        <f t="shared" si="12"/>
        <v>59.99999999994543</v>
      </c>
      <c r="AA28" s="46">
        <v>3950.798</v>
      </c>
      <c r="AB28" s="12">
        <f t="shared" si="13"/>
        <v>337.99999999973807</v>
      </c>
      <c r="AC28" s="33">
        <v>264.054</v>
      </c>
      <c r="AD28" s="12">
        <f t="shared" si="25"/>
        <v>9.999999999990905</v>
      </c>
      <c r="AE28" s="46">
        <v>2161.7</v>
      </c>
      <c r="AF28" s="12">
        <f t="shared" si="14"/>
        <v>315.00000000005457</v>
      </c>
      <c r="AG28" s="29">
        <v>360.2</v>
      </c>
      <c r="AH28" s="12">
        <f t="shared" si="21"/>
        <v>0</v>
      </c>
      <c r="AI28" s="29">
        <v>322.38</v>
      </c>
      <c r="AJ28" s="12">
        <f t="shared" si="22"/>
        <v>0</v>
      </c>
      <c r="AK28" s="29">
        <v>70.49</v>
      </c>
      <c r="AL28" s="12">
        <f t="shared" si="23"/>
        <v>59.99999999994543</v>
      </c>
      <c r="AM28" s="29">
        <v>21.83</v>
      </c>
      <c r="AN28" s="12">
        <f t="shared" si="24"/>
        <v>0</v>
      </c>
      <c r="AO28" s="57">
        <f t="shared" si="15"/>
        <v>1148.999999999205</v>
      </c>
      <c r="AP28" s="11"/>
      <c r="AQ28" s="12">
        <f t="shared" si="16"/>
        <v>0</v>
      </c>
      <c r="AR28" s="11"/>
      <c r="AS28" s="12">
        <f t="shared" si="17"/>
        <v>0</v>
      </c>
      <c r="AT28" s="11"/>
      <c r="AU28" s="12">
        <f t="shared" si="18"/>
        <v>0</v>
      </c>
      <c r="AV28" s="11"/>
      <c r="AW28" s="12">
        <f t="shared" si="19"/>
        <v>0</v>
      </c>
      <c r="AX28" s="12"/>
      <c r="AY28" s="10">
        <f t="shared" si="20"/>
        <v>1814.9999999994577</v>
      </c>
    </row>
    <row r="29" spans="1:51" ht="14.25" thickBot="1" thickTop="1">
      <c r="A29" s="5" t="s">
        <v>26</v>
      </c>
      <c r="B29" s="46">
        <v>862.172</v>
      </c>
      <c r="C29" s="12">
        <f t="shared" si="0"/>
        <v>2.9999999999290594</v>
      </c>
      <c r="D29" s="46">
        <v>804.432</v>
      </c>
      <c r="E29" s="12">
        <f t="shared" si="1"/>
        <v>82.00000000010732</v>
      </c>
      <c r="F29" s="46">
        <v>728.537</v>
      </c>
      <c r="G29" s="12">
        <f t="shared" si="2"/>
        <v>9.000000000128239</v>
      </c>
      <c r="H29" s="29">
        <v>1421.56</v>
      </c>
      <c r="I29" s="12">
        <f t="shared" si="3"/>
        <v>29.999999999972715</v>
      </c>
      <c r="J29" s="29">
        <v>916.089</v>
      </c>
      <c r="K29" s="12">
        <f t="shared" si="4"/>
        <v>120.00000000057298</v>
      </c>
      <c r="L29" s="29">
        <v>254.53</v>
      </c>
      <c r="M29" s="12">
        <f t="shared" si="5"/>
        <v>59.99999999994543</v>
      </c>
      <c r="N29" s="29">
        <v>867.22</v>
      </c>
      <c r="O29" s="12">
        <f t="shared" si="6"/>
        <v>119.99999999989086</v>
      </c>
      <c r="P29" s="29">
        <v>200.3</v>
      </c>
      <c r="Q29" s="12">
        <f t="shared" si="7"/>
        <v>0</v>
      </c>
      <c r="R29" s="29">
        <v>66.68</v>
      </c>
      <c r="S29" s="12">
        <f t="shared" si="8"/>
        <v>0</v>
      </c>
      <c r="T29" s="57">
        <f t="shared" si="9"/>
        <v>424.0000000005466</v>
      </c>
      <c r="U29" s="29">
        <v>1627.129</v>
      </c>
      <c r="V29" s="12">
        <f t="shared" si="10"/>
        <v>228.00000000006548</v>
      </c>
      <c r="W29" s="30">
        <v>1269.26</v>
      </c>
      <c r="X29" s="12">
        <f t="shared" si="11"/>
        <v>0</v>
      </c>
      <c r="Y29" s="29">
        <v>250.307</v>
      </c>
      <c r="Z29" s="12">
        <f t="shared" si="12"/>
        <v>19.99999999998181</v>
      </c>
      <c r="AA29" s="46">
        <v>3950.9</v>
      </c>
      <c r="AB29" s="12">
        <f t="shared" si="13"/>
        <v>204.000000000633</v>
      </c>
      <c r="AC29" s="33">
        <v>264.057</v>
      </c>
      <c r="AD29" s="12">
        <f t="shared" si="25"/>
        <v>6.0000000000854925</v>
      </c>
      <c r="AE29" s="46">
        <v>2161.765</v>
      </c>
      <c r="AF29" s="12">
        <f t="shared" si="14"/>
        <v>195.0000000001637</v>
      </c>
      <c r="AG29" s="29">
        <v>360.2</v>
      </c>
      <c r="AH29" s="12">
        <f t="shared" si="21"/>
        <v>0</v>
      </c>
      <c r="AI29" s="29">
        <v>322.38</v>
      </c>
      <c r="AJ29" s="12">
        <f t="shared" si="22"/>
        <v>0</v>
      </c>
      <c r="AK29" s="29">
        <v>70.5</v>
      </c>
      <c r="AL29" s="12">
        <f t="shared" si="23"/>
        <v>60.000000000030695</v>
      </c>
      <c r="AM29" s="29">
        <v>21.83</v>
      </c>
      <c r="AN29" s="12">
        <f t="shared" si="24"/>
        <v>0</v>
      </c>
      <c r="AO29" s="57">
        <f t="shared" si="15"/>
        <v>713.0000000009602</v>
      </c>
      <c r="AP29" s="11"/>
      <c r="AQ29" s="12">
        <f t="shared" si="16"/>
        <v>0</v>
      </c>
      <c r="AR29" s="11"/>
      <c r="AS29" s="12">
        <f t="shared" si="17"/>
        <v>0</v>
      </c>
      <c r="AT29" s="11"/>
      <c r="AU29" s="12">
        <f t="shared" si="18"/>
        <v>0</v>
      </c>
      <c r="AV29" s="11"/>
      <c r="AW29" s="12">
        <f t="shared" si="19"/>
        <v>0</v>
      </c>
      <c r="AX29" s="12"/>
      <c r="AY29" s="10">
        <f t="shared" si="20"/>
        <v>1137.0000000015068</v>
      </c>
    </row>
    <row r="30" spans="1:51" ht="14.25" thickBot="1" thickTop="1">
      <c r="A30" s="5" t="s">
        <v>27</v>
      </c>
      <c r="B30" s="46">
        <v>862.174</v>
      </c>
      <c r="C30" s="12">
        <f t="shared" si="0"/>
        <v>5.999999999858119</v>
      </c>
      <c r="D30" s="46">
        <v>804.48</v>
      </c>
      <c r="E30" s="12">
        <f t="shared" si="1"/>
        <v>96.00000000000364</v>
      </c>
      <c r="F30" s="46">
        <v>728.541</v>
      </c>
      <c r="G30" s="12">
        <f t="shared" si="2"/>
        <v>12.000000000057298</v>
      </c>
      <c r="H30" s="29">
        <v>1421.58</v>
      </c>
      <c r="I30" s="12">
        <f t="shared" si="3"/>
        <v>59.99999999994543</v>
      </c>
      <c r="J30" s="29">
        <v>916.115</v>
      </c>
      <c r="K30" s="12">
        <f t="shared" si="4"/>
        <v>155.9999999997217</v>
      </c>
      <c r="L30" s="29">
        <v>254.53</v>
      </c>
      <c r="M30" s="12">
        <f t="shared" si="5"/>
        <v>0</v>
      </c>
      <c r="N30" s="29">
        <v>867.24</v>
      </c>
      <c r="O30" s="12">
        <f t="shared" si="6"/>
        <v>119.99999999989086</v>
      </c>
      <c r="P30" s="29">
        <v>200.3</v>
      </c>
      <c r="Q30" s="12">
        <f t="shared" si="7"/>
        <v>0</v>
      </c>
      <c r="R30" s="29">
        <v>66.69</v>
      </c>
      <c r="S30" s="12">
        <f t="shared" si="8"/>
        <v>59.99999999994543</v>
      </c>
      <c r="T30" s="57">
        <f t="shared" si="9"/>
        <v>509.99999999942247</v>
      </c>
      <c r="U30" s="29">
        <v>1627.176</v>
      </c>
      <c r="V30" s="12">
        <f t="shared" si="10"/>
        <v>282.0000000001528</v>
      </c>
      <c r="W30" s="30">
        <v>1269.26</v>
      </c>
      <c r="X30" s="12">
        <f t="shared" si="11"/>
        <v>0</v>
      </c>
      <c r="Y30" s="29">
        <v>250.314</v>
      </c>
      <c r="Z30" s="12">
        <f t="shared" si="12"/>
        <v>28.00000000002001</v>
      </c>
      <c r="AA30" s="46">
        <v>3951.038</v>
      </c>
      <c r="AB30" s="12">
        <f t="shared" si="13"/>
        <v>275.99999999983993</v>
      </c>
      <c r="AC30" s="33">
        <v>264.061</v>
      </c>
      <c r="AD30" s="12">
        <f t="shared" si="25"/>
        <v>7.999999999924512</v>
      </c>
      <c r="AE30" s="46">
        <v>2161.85</v>
      </c>
      <c r="AF30" s="12">
        <f t="shared" si="14"/>
        <v>255.00000000010914</v>
      </c>
      <c r="AG30" s="29">
        <v>360.2</v>
      </c>
      <c r="AH30" s="12">
        <f t="shared" si="21"/>
        <v>0</v>
      </c>
      <c r="AI30" s="29">
        <v>322.38</v>
      </c>
      <c r="AJ30" s="12">
        <f t="shared" si="22"/>
        <v>0</v>
      </c>
      <c r="AK30" s="29">
        <v>70.5</v>
      </c>
      <c r="AL30" s="12">
        <f t="shared" si="23"/>
        <v>0</v>
      </c>
      <c r="AM30" s="29">
        <v>21.83</v>
      </c>
      <c r="AN30" s="12">
        <f t="shared" si="24"/>
        <v>0</v>
      </c>
      <c r="AO30" s="57">
        <f t="shared" si="15"/>
        <v>849.0000000000464</v>
      </c>
      <c r="AP30" s="11"/>
      <c r="AQ30" s="12">
        <f t="shared" si="16"/>
        <v>0</v>
      </c>
      <c r="AR30" s="11"/>
      <c r="AS30" s="12">
        <f t="shared" si="17"/>
        <v>0</v>
      </c>
      <c r="AT30" s="11"/>
      <c r="AU30" s="12">
        <f t="shared" si="18"/>
        <v>0</v>
      </c>
      <c r="AV30" s="11"/>
      <c r="AW30" s="12">
        <f t="shared" si="19"/>
        <v>0</v>
      </c>
      <c r="AX30" s="12"/>
      <c r="AY30" s="10">
        <f t="shared" si="20"/>
        <v>1358.9999999994689</v>
      </c>
    </row>
    <row r="31" spans="1:51" ht="14.25" thickBot="1" thickTop="1">
      <c r="A31" s="5" t="s">
        <v>28</v>
      </c>
      <c r="B31" s="49">
        <v>862.176</v>
      </c>
      <c r="C31" s="28">
        <f>(B31-B30)*B$5</f>
        <v>6.000000000199179</v>
      </c>
      <c r="D31" s="49">
        <v>804.542</v>
      </c>
      <c r="E31" s="28">
        <f>(D31-D30)*D$5</f>
        <v>124.00000000002365</v>
      </c>
      <c r="F31" s="46">
        <v>728.549</v>
      </c>
      <c r="G31" s="28">
        <f>(F31-F30)*F$5</f>
        <v>23.999999999773536</v>
      </c>
      <c r="H31" s="29">
        <v>1421.61</v>
      </c>
      <c r="I31" s="12">
        <f t="shared" si="3"/>
        <v>89.99999999991815</v>
      </c>
      <c r="J31" s="29">
        <v>916.145</v>
      </c>
      <c r="K31" s="12">
        <f t="shared" si="4"/>
        <v>179.9999999998363</v>
      </c>
      <c r="L31" s="29">
        <v>254.53</v>
      </c>
      <c r="M31" s="28">
        <f>(L31-L30)*L$5</f>
        <v>0</v>
      </c>
      <c r="N31" s="29">
        <v>867.26</v>
      </c>
      <c r="O31" s="28">
        <f>(N31-N30)*N$5</f>
        <v>119.99999999989086</v>
      </c>
      <c r="P31" s="29">
        <v>200.3</v>
      </c>
      <c r="Q31" s="28">
        <f>(P31-P30)*P$5</f>
        <v>0</v>
      </c>
      <c r="R31" s="29">
        <v>66.7</v>
      </c>
      <c r="S31" s="28">
        <f>(R31-R30)*R$5</f>
        <v>60.000000000030695</v>
      </c>
      <c r="T31" s="57">
        <f t="shared" si="9"/>
        <v>603.9999999996724</v>
      </c>
      <c r="U31" s="29">
        <v>1627.23</v>
      </c>
      <c r="V31" s="28">
        <f>(U31-U30)*U$5</f>
        <v>324.00000000052387</v>
      </c>
      <c r="W31" s="30">
        <v>1269.26</v>
      </c>
      <c r="X31" s="28">
        <f>(W31-W30)*W$5</f>
        <v>0</v>
      </c>
      <c r="Y31" s="29">
        <v>250.32</v>
      </c>
      <c r="Z31" s="28">
        <f>(Y31-Y30)*Y$5</f>
        <v>24.00000000000091</v>
      </c>
      <c r="AA31" s="49">
        <v>3951.192</v>
      </c>
      <c r="AB31" s="28">
        <f>(AA31-AA30)*AA$5</f>
        <v>307.9999999999927</v>
      </c>
      <c r="AC31" s="36">
        <v>264.067</v>
      </c>
      <c r="AD31" s="28">
        <f>(AC31-AC30)*AC$5</f>
        <v>12.000000000057298</v>
      </c>
      <c r="AE31" s="49">
        <v>2161.952</v>
      </c>
      <c r="AF31" s="28">
        <f>(AE31-AE30)*AE$5</f>
        <v>306.0000000009495</v>
      </c>
      <c r="AG31" s="29">
        <v>360.2</v>
      </c>
      <c r="AH31" s="28">
        <f>(AG31-AG30)*AG$5</f>
        <v>0</v>
      </c>
      <c r="AI31" s="29">
        <v>322.38</v>
      </c>
      <c r="AJ31" s="28">
        <f>(AI31-AI30)*AI$5</f>
        <v>0</v>
      </c>
      <c r="AK31" s="29">
        <v>70.51</v>
      </c>
      <c r="AL31" s="28">
        <f>(AK31-AK30)*AK$5</f>
        <v>60.000000000030695</v>
      </c>
      <c r="AM31" s="29">
        <v>21.83</v>
      </c>
      <c r="AN31" s="28">
        <f>(AM31-AM30)*AM$5</f>
        <v>0</v>
      </c>
      <c r="AO31" s="57">
        <f t="shared" si="15"/>
        <v>1034.000000001555</v>
      </c>
      <c r="AP31" s="27"/>
      <c r="AQ31" s="28">
        <f>(AP31-AP30)*AP$5</f>
        <v>0</v>
      </c>
      <c r="AR31" s="27"/>
      <c r="AS31" s="28">
        <f>(AR31-AR30)*AR$5</f>
        <v>0</v>
      </c>
      <c r="AT31" s="27"/>
      <c r="AU31" s="28">
        <f>(AT31-AT30)*AT$5</f>
        <v>0</v>
      </c>
      <c r="AV31" s="27"/>
      <c r="AW31" s="28">
        <f>(AV31-AV30)*AV$5</f>
        <v>0</v>
      </c>
      <c r="AX31" s="28"/>
      <c r="AY31" s="10">
        <f t="shared" si="20"/>
        <v>1638.0000000012274</v>
      </c>
    </row>
    <row r="32" spans="1:51" ht="14.25" thickBot="1" thickTop="1">
      <c r="A32" s="5" t="s">
        <v>40</v>
      </c>
      <c r="B32" s="51">
        <v>862.178</v>
      </c>
      <c r="C32" s="14">
        <f>(B32-B30)*B$5</f>
        <v>12.000000000057298</v>
      </c>
      <c r="D32" s="51">
        <v>804.578</v>
      </c>
      <c r="E32" s="14">
        <f>(D32-D30)*D$5</f>
        <v>195.9999999999127</v>
      </c>
      <c r="F32" s="46">
        <v>728.576</v>
      </c>
      <c r="G32" s="14">
        <f>(F32-F31)*F$5</f>
        <v>81.00000000013097</v>
      </c>
      <c r="H32" s="29">
        <v>1421.63</v>
      </c>
      <c r="I32" s="14">
        <f>(H32-H30)*H$5</f>
        <v>150.0000000005457</v>
      </c>
      <c r="J32" s="29">
        <v>916.163</v>
      </c>
      <c r="K32" s="14">
        <f>(J32-J30)*J$5</f>
        <v>288.0000000000109</v>
      </c>
      <c r="L32" s="29">
        <v>254.53</v>
      </c>
      <c r="M32" s="14">
        <f>(L32-L30)*L$5</f>
        <v>0</v>
      </c>
      <c r="N32" s="29">
        <v>867.27</v>
      </c>
      <c r="O32" s="14">
        <f>(N32-N30)*N$5</f>
        <v>179.9999999998363</v>
      </c>
      <c r="P32" s="29">
        <v>200.3</v>
      </c>
      <c r="Q32" s="14">
        <f>(P32-P30)*P$5</f>
        <v>0</v>
      </c>
      <c r="R32" s="29">
        <v>66.7</v>
      </c>
      <c r="S32" s="14">
        <f>(R32-R30)*R$5</f>
        <v>60.000000000030695</v>
      </c>
      <c r="T32" s="57">
        <f t="shared" si="9"/>
        <v>967.0000000005246</v>
      </c>
      <c r="U32" s="29">
        <v>1627.264</v>
      </c>
      <c r="V32" s="14">
        <f>(U32-U31)*U$5</f>
        <v>203.99999999926877</v>
      </c>
      <c r="W32" s="30">
        <v>1269.26</v>
      </c>
      <c r="X32" s="14">
        <f>(W32-W31)*W$5</f>
        <v>0</v>
      </c>
      <c r="Y32" s="29">
        <v>250.327</v>
      </c>
      <c r="Z32" s="14">
        <f>(Y32-Y31)*Y$5</f>
        <v>28.00000000002001</v>
      </c>
      <c r="AA32" s="51">
        <v>3951.262</v>
      </c>
      <c r="AB32" s="14">
        <f>(AA32-AA31)*AA$5</f>
        <v>140.00000000032742</v>
      </c>
      <c r="AC32" s="38">
        <v>264.07</v>
      </c>
      <c r="AD32" s="14">
        <f>(AC32-AC31)*AC$5</f>
        <v>5.999999999971806</v>
      </c>
      <c r="AE32" s="51">
        <v>2162.012</v>
      </c>
      <c r="AF32" s="14">
        <f>(AE32-AE31)*AE$5</f>
        <v>179.9999999998363</v>
      </c>
      <c r="AG32" s="29">
        <v>360.2</v>
      </c>
      <c r="AH32" s="14">
        <f>(AG32-AG31)*AG$5</f>
        <v>0</v>
      </c>
      <c r="AI32" s="29">
        <v>322.38</v>
      </c>
      <c r="AJ32" s="14">
        <f>(AI32-AI31)*AI$5</f>
        <v>0</v>
      </c>
      <c r="AK32" s="29">
        <v>70.51</v>
      </c>
      <c r="AL32" s="14">
        <f>(AK32-AK31)*AK$5</f>
        <v>0</v>
      </c>
      <c r="AM32" s="29">
        <v>21.83</v>
      </c>
      <c r="AN32" s="14">
        <f>(AM32-AM31)*AM$5</f>
        <v>0</v>
      </c>
      <c r="AO32" s="57">
        <f t="shared" si="15"/>
        <v>557.9999999994243</v>
      </c>
      <c r="AP32" s="13"/>
      <c r="AQ32" s="14">
        <f>(AP32-AP31)*AP$5</f>
        <v>0</v>
      </c>
      <c r="AR32" s="13"/>
      <c r="AS32" s="14">
        <f>(AR32-AR31)*AR$5</f>
        <v>0</v>
      </c>
      <c r="AT32" s="13"/>
      <c r="AU32" s="14">
        <f>(AT32-AT31)*AT$5</f>
        <v>0</v>
      </c>
      <c r="AV32" s="13"/>
      <c r="AW32" s="14">
        <f>(AV32-AV31)*AV$5</f>
        <v>0</v>
      </c>
      <c r="AX32" s="62"/>
      <c r="AY32" s="10">
        <f t="shared" si="20"/>
        <v>1524.9999999999488</v>
      </c>
    </row>
    <row r="33" spans="2:51" ht="14.25" thickBot="1" thickTop="1">
      <c r="B33" s="15"/>
      <c r="C33" s="16">
        <f>SUM(C8:C32)</f>
        <v>348.0000000002974</v>
      </c>
      <c r="D33" s="15"/>
      <c r="E33" s="16">
        <f>SUM(E8:E32)</f>
        <v>1738.0000000000564</v>
      </c>
      <c r="F33" s="15"/>
      <c r="G33" s="16">
        <f>SUM(G8:G32)</f>
        <v>384.00000000012824</v>
      </c>
      <c r="H33" s="15"/>
      <c r="I33" s="16">
        <f>SUM(I8:I32)</f>
        <v>630.0000000001091</v>
      </c>
      <c r="J33" s="15"/>
      <c r="K33" s="16">
        <f>SUM(K8:K32)</f>
        <v>4608.000000000175</v>
      </c>
      <c r="L33" s="15"/>
      <c r="M33" s="16">
        <f>SUM(M8:M32)</f>
        <v>239.99999999995225</v>
      </c>
      <c r="N33" s="15"/>
      <c r="O33" s="16">
        <f>SUM(O8:O32)</f>
        <v>3239.9999999997817</v>
      </c>
      <c r="P33" s="15"/>
      <c r="Q33" s="16">
        <f>SUM(Q8:Q32)</f>
        <v>0</v>
      </c>
      <c r="R33" s="15"/>
      <c r="S33" s="16">
        <f>SUM(S8:S32)</f>
        <v>960.0000000000648</v>
      </c>
      <c r="T33" s="16">
        <f>SUM(T8:T32)</f>
        <v>12148.000000000564</v>
      </c>
      <c r="U33" s="15"/>
      <c r="V33" s="16">
        <f>SUM(V8:V32)</f>
        <v>6653.999999999542</v>
      </c>
      <c r="W33" s="40"/>
      <c r="X33" s="16">
        <f>SUM(X8:X32)</f>
        <v>3029.9999999999727</v>
      </c>
      <c r="Y33" s="15"/>
      <c r="Z33" s="16">
        <f>SUM(Z8:Z32)</f>
        <v>1011.9999999999436</v>
      </c>
      <c r="AA33" s="15"/>
      <c r="AB33" s="16">
        <f>SUM(AB8:AB32)</f>
        <v>6352.000000000771</v>
      </c>
      <c r="AC33" s="15"/>
      <c r="AD33" s="16">
        <f>SUM(AD8:AD32)</f>
        <v>330.0000000000409</v>
      </c>
      <c r="AE33" s="15"/>
      <c r="AF33" s="16">
        <f>SUM(AF8:AF32)</f>
        <v>5226.0000000005675</v>
      </c>
      <c r="AG33" s="15"/>
      <c r="AH33" s="16">
        <f>SUM(AH8:AH32)</f>
        <v>0</v>
      </c>
      <c r="AI33" s="15"/>
      <c r="AJ33" s="16">
        <f>SUM(AJ8:AJ32)</f>
        <v>0</v>
      </c>
      <c r="AK33" s="15"/>
      <c r="AL33" s="16">
        <f>SUM(AL8:AL32)</f>
        <v>720.0000000000273</v>
      </c>
      <c r="AM33" s="15"/>
      <c r="AN33" s="16">
        <f>SUM(AN8:AN32)</f>
        <v>0</v>
      </c>
      <c r="AO33" s="16">
        <f>SUM(AO8:AO32)</f>
        <v>23324.000000000866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58"/>
      <c r="AY33" s="18">
        <f>SUM(C33+E33+G33+I33+K33+V33+X33+Z33+AB33+AD33+AF33+AQ33+AS33+AU33+AW33+M33+O33+AH33++AJ33)</f>
        <v>33792.00000000134</v>
      </c>
    </row>
  </sheetData>
  <sheetProtection formatCells="0" formatColumns="0" formatRows="0"/>
  <mergeCells count="50">
    <mergeCell ref="AR6:AS6"/>
    <mergeCell ref="AC6:AD6"/>
    <mergeCell ref="W5:X5"/>
    <mergeCell ref="AG6:AH6"/>
    <mergeCell ref="AC5:AD5"/>
    <mergeCell ref="AK5:AL5"/>
    <mergeCell ref="AK6:AL6"/>
    <mergeCell ref="AI5:AJ5"/>
    <mergeCell ref="AI6:AJ6"/>
    <mergeCell ref="AE6:AF6"/>
    <mergeCell ref="AP5:AQ5"/>
    <mergeCell ref="AA6:AB6"/>
    <mergeCell ref="W6:X6"/>
    <mergeCell ref="AO5:AO6"/>
    <mergeCell ref="AA5:AB5"/>
    <mergeCell ref="L5:M5"/>
    <mergeCell ref="P5:Q5"/>
    <mergeCell ref="P6:Q6"/>
    <mergeCell ref="Y6:Z6"/>
    <mergeCell ref="Y5:Z5"/>
    <mergeCell ref="AV5:AW5"/>
    <mergeCell ref="AV6:AW6"/>
    <mergeCell ref="H5:I5"/>
    <mergeCell ref="H6:I6"/>
    <mergeCell ref="AR5:AS5"/>
    <mergeCell ref="L6:M6"/>
    <mergeCell ref="J5:K5"/>
    <mergeCell ref="AT6:AU6"/>
    <mergeCell ref="AP6:AQ6"/>
    <mergeCell ref="AT5:AU5"/>
    <mergeCell ref="D6:E6"/>
    <mergeCell ref="N5:O5"/>
    <mergeCell ref="AM5:AN5"/>
    <mergeCell ref="AM6:AN6"/>
    <mergeCell ref="F6:G6"/>
    <mergeCell ref="T5:T6"/>
    <mergeCell ref="R5:S5"/>
    <mergeCell ref="R6:S6"/>
    <mergeCell ref="AG5:AH5"/>
    <mergeCell ref="AE5:AF5"/>
    <mergeCell ref="A1:I1"/>
    <mergeCell ref="A2:I2"/>
    <mergeCell ref="F5:G5"/>
    <mergeCell ref="U6:V6"/>
    <mergeCell ref="N6:O6"/>
    <mergeCell ref="B5:C5"/>
    <mergeCell ref="J6:K6"/>
    <mergeCell ref="U5:V5"/>
    <mergeCell ref="B6:C6"/>
    <mergeCell ref="D5:E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7.875" style="0" customWidth="1"/>
    <col min="10" max="10" width="9.375" style="0" customWidth="1"/>
    <col min="11" max="11" width="10.625" style="0" customWidth="1"/>
    <col min="12" max="12" width="9.125" style="0" customWidth="1"/>
    <col min="13" max="13" width="9.375" style="0" customWidth="1"/>
    <col min="14" max="14" width="8.125" style="0" customWidth="1"/>
    <col min="15" max="15" width="9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11.00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8.00390625" style="0" customWidth="1"/>
    <col min="25" max="25" width="9.00390625" style="0" customWidth="1"/>
    <col min="26" max="26" width="8.125" style="0" customWidth="1"/>
    <col min="27" max="28" width="10.00390625" style="0" customWidth="1"/>
    <col min="29" max="29" width="9.875" style="0" customWidth="1"/>
    <col min="30" max="30" width="9.625" style="0" customWidth="1"/>
    <col min="31" max="31" width="10.25390625" style="0" customWidth="1"/>
    <col min="32" max="32" width="8.875" style="0" customWidth="1"/>
    <col min="33" max="33" width="9.00390625" style="0" customWidth="1"/>
    <col min="34" max="34" width="5.875" style="0" customWidth="1"/>
    <col min="35" max="35" width="9.875" style="0" customWidth="1"/>
    <col min="36" max="36" width="9.25390625" style="0" customWidth="1"/>
    <col min="37" max="37" width="8.375" style="0" customWidth="1"/>
    <col min="38" max="38" width="8.125" style="0" customWidth="1"/>
    <col min="39" max="40" width="8.37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5.125" style="0" customWidth="1" collapsed="1"/>
  </cols>
  <sheetData>
    <row r="1" spans="1:57" ht="13.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6"/>
      <c r="AZ1" s="6"/>
      <c r="BA1" s="6"/>
      <c r="BB1" s="6"/>
      <c r="BC1" s="6"/>
      <c r="BD1" s="6"/>
      <c r="BE1" s="6"/>
    </row>
    <row r="2" spans="1:57" ht="12" customHeight="1">
      <c r="A2" s="25"/>
      <c r="B2" s="22"/>
      <c r="C2" s="25" t="s">
        <v>42</v>
      </c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1"/>
      <c r="U2" s="24"/>
      <c r="V2" s="24"/>
      <c r="W2" s="24" t="s">
        <v>41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1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6"/>
      <c r="BC2" s="6"/>
      <c r="BD2" s="6"/>
      <c r="BE2" s="6"/>
    </row>
    <row r="3" spans="1:57" ht="1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96">
        <v>6000</v>
      </c>
      <c r="M5" s="97"/>
      <c r="N5" s="96">
        <v>6000</v>
      </c>
      <c r="O5" s="97"/>
      <c r="P5" s="96">
        <v>6000</v>
      </c>
      <c r="Q5" s="97"/>
      <c r="R5" s="96">
        <v>6000</v>
      </c>
      <c r="S5" s="97"/>
      <c r="T5" s="92" t="s">
        <v>31</v>
      </c>
      <c r="U5" s="88">
        <v>6000</v>
      </c>
      <c r="V5" s="89"/>
      <c r="W5" s="88">
        <v>3000</v>
      </c>
      <c r="X5" s="89"/>
      <c r="Y5" s="88">
        <v>4000</v>
      </c>
      <c r="Z5" s="89"/>
      <c r="AA5" s="88">
        <v>2000</v>
      </c>
      <c r="AB5" s="89"/>
      <c r="AC5" s="88">
        <v>2000</v>
      </c>
      <c r="AD5" s="89"/>
      <c r="AE5" s="88">
        <v>3000</v>
      </c>
      <c r="AF5" s="89"/>
      <c r="AG5" s="96">
        <v>6000</v>
      </c>
      <c r="AH5" s="97"/>
      <c r="AI5" s="96">
        <v>6000</v>
      </c>
      <c r="AJ5" s="97"/>
      <c r="AK5" s="96">
        <v>6000</v>
      </c>
      <c r="AL5" s="97"/>
      <c r="AM5" s="96">
        <v>6000</v>
      </c>
      <c r="AN5" s="97"/>
      <c r="AO5" s="92" t="s">
        <v>31</v>
      </c>
      <c r="AP5" s="88">
        <v>0</v>
      </c>
      <c r="AQ5" s="89"/>
      <c r="AR5" s="88">
        <v>0</v>
      </c>
      <c r="AS5" s="89"/>
      <c r="AT5" s="88">
        <v>0</v>
      </c>
      <c r="AU5" s="89"/>
      <c r="AV5" s="88">
        <v>0</v>
      </c>
      <c r="AW5" s="89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98">
        <v>23</v>
      </c>
      <c r="M6" s="99"/>
      <c r="N6" s="98">
        <v>25</v>
      </c>
      <c r="O6" s="99"/>
      <c r="P6" s="98">
        <v>27</v>
      </c>
      <c r="Q6" s="99"/>
      <c r="R6" s="98">
        <v>29</v>
      </c>
      <c r="S6" s="99"/>
      <c r="T6" s="93"/>
      <c r="U6" s="90">
        <v>4</v>
      </c>
      <c r="V6" s="91"/>
      <c r="W6" s="90">
        <v>6</v>
      </c>
      <c r="X6" s="91"/>
      <c r="Y6" s="90">
        <v>8</v>
      </c>
      <c r="Z6" s="91"/>
      <c r="AA6" s="90">
        <v>14</v>
      </c>
      <c r="AB6" s="91"/>
      <c r="AC6" s="90">
        <v>16</v>
      </c>
      <c r="AD6" s="91"/>
      <c r="AE6" s="90">
        <v>18</v>
      </c>
      <c r="AF6" s="91"/>
      <c r="AG6" s="100">
        <v>20</v>
      </c>
      <c r="AH6" s="101"/>
      <c r="AI6" s="100">
        <v>22</v>
      </c>
      <c r="AJ6" s="101"/>
      <c r="AK6" s="100">
        <v>24</v>
      </c>
      <c r="AL6" s="101"/>
      <c r="AM6" s="100">
        <v>26</v>
      </c>
      <c r="AN6" s="101"/>
      <c r="AO6" s="93"/>
      <c r="AP6" s="90" t="s">
        <v>29</v>
      </c>
      <c r="AQ6" s="91"/>
      <c r="AR6" s="90" t="s">
        <v>29</v>
      </c>
      <c r="AS6" s="91"/>
      <c r="AT6" s="90" t="s">
        <v>29</v>
      </c>
      <c r="AU6" s="91"/>
      <c r="AV6" s="90" t="s">
        <v>29</v>
      </c>
      <c r="AW6" s="91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6" t="s">
        <v>4</v>
      </c>
      <c r="L7" s="3" t="s">
        <v>3</v>
      </c>
      <c r="M7" s="56" t="s">
        <v>4</v>
      </c>
      <c r="N7" s="3" t="s">
        <v>3</v>
      </c>
      <c r="O7" s="56" t="s">
        <v>4</v>
      </c>
      <c r="P7" s="3" t="s">
        <v>3</v>
      </c>
      <c r="Q7" s="74" t="s">
        <v>4</v>
      </c>
      <c r="R7" s="3" t="s">
        <v>3</v>
      </c>
      <c r="S7" s="74" t="s">
        <v>4</v>
      </c>
      <c r="T7" s="56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6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19">
        <f>SUM(AX8:AX32)</f>
        <v>127182.00000000207</v>
      </c>
      <c r="AY7" s="6"/>
      <c r="AZ7" s="6"/>
      <c r="BA7" s="6"/>
      <c r="BB7" s="6"/>
      <c r="BC7" s="6"/>
    </row>
    <row r="8" spans="1:50" ht="14.25" thickBot="1" thickTop="1">
      <c r="A8" s="5" t="s">
        <v>5</v>
      </c>
      <c r="B8" s="79">
        <v>2770.965</v>
      </c>
      <c r="C8" s="12"/>
      <c r="D8" s="29">
        <v>725.927</v>
      </c>
      <c r="E8" s="12"/>
      <c r="F8" s="29">
        <v>2101.417</v>
      </c>
      <c r="G8" s="9">
        <v>0</v>
      </c>
      <c r="H8" s="29">
        <v>3015.68</v>
      </c>
      <c r="I8" s="12"/>
      <c r="J8" s="29">
        <v>3735.313</v>
      </c>
      <c r="K8" s="57">
        <v>0</v>
      </c>
      <c r="L8" s="29">
        <v>1350.11</v>
      </c>
      <c r="M8" s="69"/>
      <c r="N8" s="29">
        <v>893.21</v>
      </c>
      <c r="O8" s="69"/>
      <c r="P8" s="29">
        <v>574.67</v>
      </c>
      <c r="Q8" s="70"/>
      <c r="R8" s="29">
        <v>218.34</v>
      </c>
      <c r="S8" s="70"/>
      <c r="T8" s="73">
        <f>C8+E8+G8+I8+K8+M8+O8+Q8+S8</f>
        <v>0</v>
      </c>
      <c r="U8" s="29">
        <v>5191.414</v>
      </c>
      <c r="V8" s="9">
        <v>0</v>
      </c>
      <c r="W8" s="30">
        <v>2482.12</v>
      </c>
      <c r="X8" s="9">
        <v>0</v>
      </c>
      <c r="Y8" s="29">
        <v>253.574</v>
      </c>
      <c r="Z8" s="9">
        <v>0</v>
      </c>
      <c r="AA8" s="29">
        <v>11283.016</v>
      </c>
      <c r="AB8" s="9">
        <v>0</v>
      </c>
      <c r="AC8" s="29">
        <v>1578.765</v>
      </c>
      <c r="AD8" s="9">
        <v>0</v>
      </c>
      <c r="AE8" s="29">
        <v>6183.906</v>
      </c>
      <c r="AF8" s="57">
        <v>0</v>
      </c>
      <c r="AG8" s="29">
        <v>1847.35</v>
      </c>
      <c r="AH8" s="69"/>
      <c r="AI8" s="29">
        <v>1249.32</v>
      </c>
      <c r="AJ8" s="69"/>
      <c r="AK8" s="29">
        <v>222</v>
      </c>
      <c r="AL8" s="70"/>
      <c r="AM8" s="29">
        <v>72.39</v>
      </c>
      <c r="AN8" s="70"/>
      <c r="AO8" s="73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SUM(C8+E8+G8+I8+K8+M8+O8+V8+X8+Z8+Q8+S8+AB8+AD8+AF8+AQ8+AS8+AU8+AW8+AH8+AJ8+AL8+AN8)</f>
        <v>0</v>
      </c>
    </row>
    <row r="9" spans="1:50" ht="14.25" thickBot="1" thickTop="1">
      <c r="A9" s="5" t="s">
        <v>6</v>
      </c>
      <c r="B9" s="46">
        <v>2770.995</v>
      </c>
      <c r="C9" s="12">
        <f aca="true" t="shared" si="0" ref="C9:C31">(B9-B8)*B$5</f>
        <v>89.99999999923602</v>
      </c>
      <c r="D9" s="33">
        <v>725.948</v>
      </c>
      <c r="E9" s="12">
        <f aca="true" t="shared" si="1" ref="E9:E30">(D9-D8)*D$5</f>
        <v>41.99999999991633</v>
      </c>
      <c r="F9" s="46">
        <v>2101.45</v>
      </c>
      <c r="G9" s="12">
        <f aca="true" t="shared" si="2" ref="G9:I30">(F9-F8)*F$5</f>
        <v>98.99999999970532</v>
      </c>
      <c r="H9" s="29">
        <v>3015.68</v>
      </c>
      <c r="I9" s="12">
        <f t="shared" si="2"/>
        <v>0</v>
      </c>
      <c r="J9" s="29">
        <v>3735.419</v>
      </c>
      <c r="K9" s="66">
        <f aca="true" t="shared" si="3" ref="K9:O30">(J9-J8)*J$5</f>
        <v>635.999999998603</v>
      </c>
      <c r="L9" s="29">
        <v>1350.13</v>
      </c>
      <c r="M9" s="69">
        <f t="shared" si="3"/>
        <v>120.0000000012551</v>
      </c>
      <c r="N9" s="29">
        <v>893.22</v>
      </c>
      <c r="O9" s="66">
        <f t="shared" si="3"/>
        <v>59.99999999994543</v>
      </c>
      <c r="P9" s="29">
        <v>574.67</v>
      </c>
      <c r="Q9" s="66">
        <f aca="true" t="shared" si="4" ref="Q9:S30">(P9-P8)*P$5</f>
        <v>0</v>
      </c>
      <c r="R9" s="29">
        <v>218.36</v>
      </c>
      <c r="S9" s="66">
        <f t="shared" si="4"/>
        <v>120.00000000006139</v>
      </c>
      <c r="T9" s="73">
        <f aca="true" t="shared" si="5" ref="T9:T32">C9+E9+G9+I9+K9+M9+O9+Q9+S9</f>
        <v>1166.9999999987226</v>
      </c>
      <c r="U9" s="29">
        <v>5191.629</v>
      </c>
      <c r="V9" s="12">
        <f aca="true" t="shared" si="6" ref="V9:V30">(U9-U8)*U$5</f>
        <v>1290.0000000008731</v>
      </c>
      <c r="W9" s="30">
        <v>2482.18</v>
      </c>
      <c r="X9" s="12">
        <f aca="true" t="shared" si="7" ref="X9:X30">(W9-W8)*W$5</f>
        <v>179.9999999998363</v>
      </c>
      <c r="Y9" s="46">
        <v>253.577</v>
      </c>
      <c r="Z9" s="12">
        <f aca="true" t="shared" si="8" ref="Z9:Z30">(Y9-Y8)*Y$5</f>
        <v>11.999999999943611</v>
      </c>
      <c r="AA9" s="46">
        <v>11283.416</v>
      </c>
      <c r="AB9" s="12">
        <f aca="true" t="shared" si="9" ref="AB9:AB30">(AA9-AA8)*AA$5</f>
        <v>799.9999999992724</v>
      </c>
      <c r="AC9" s="46">
        <v>1578.805</v>
      </c>
      <c r="AD9" s="12">
        <f aca="true" t="shared" si="10" ref="AD9:AD30">(AC9-AC8)*AC$5</f>
        <v>79.99999999992724</v>
      </c>
      <c r="AE9" s="46">
        <v>6184.13</v>
      </c>
      <c r="AF9" s="66">
        <f aca="true" t="shared" si="11" ref="AF9:AL30">(AE9-AE8)*AE$5</f>
        <v>672.0000000004802</v>
      </c>
      <c r="AG9" s="29">
        <v>1847.35</v>
      </c>
      <c r="AH9" s="66">
        <f t="shared" si="11"/>
        <v>0</v>
      </c>
      <c r="AI9" s="29">
        <v>1249.32</v>
      </c>
      <c r="AJ9" s="66">
        <f t="shared" si="11"/>
        <v>0</v>
      </c>
      <c r="AK9" s="29">
        <v>222.02</v>
      </c>
      <c r="AL9" s="66">
        <f t="shared" si="11"/>
        <v>120.00000000006139</v>
      </c>
      <c r="AM9" s="29">
        <v>72.39</v>
      </c>
      <c r="AN9" s="66">
        <f aca="true" t="shared" si="12" ref="AN9:AN30">(AM9-AM8)*AM$5</f>
        <v>0</v>
      </c>
      <c r="AO9" s="71">
        <f>V9+X9+Z9+AB9+AD9+AF9+AH9+AJ9</f>
        <v>3034.000000000333</v>
      </c>
      <c r="AP9" s="11"/>
      <c r="AQ9" s="12">
        <f aca="true" t="shared" si="13" ref="AQ9:AQ30">(AP9-AP8)*AP$5</f>
        <v>0</v>
      </c>
      <c r="AR9" s="11"/>
      <c r="AS9" s="12">
        <f aca="true" t="shared" si="14" ref="AS9:AS30">(AR9-AR8)*AR$5</f>
        <v>0</v>
      </c>
      <c r="AT9" s="11"/>
      <c r="AU9" s="12">
        <f aca="true" t="shared" si="15" ref="AU9:AU30">(AT9-AT8)*AT$5</f>
        <v>0</v>
      </c>
      <c r="AV9" s="11"/>
      <c r="AW9" s="12">
        <f aca="true" t="shared" si="16" ref="AW9:AW30">(AV9-AV8)*AV$5</f>
        <v>0</v>
      </c>
      <c r="AX9" s="10">
        <f aca="true" t="shared" si="17" ref="AX9:AX32">SUM(C9+E9+G9+I9+K9+M9+O9+V9+X9+Z9+Q9+S9+AB9+AD9+AF9+AQ9+AS9+AU9+AW9+AH9+AJ9+AL9+AN9)</f>
        <v>4320.999999999118</v>
      </c>
    </row>
    <row r="10" spans="1:50" ht="14.25" thickBot="1" thickTop="1">
      <c r="A10" s="5" t="s">
        <v>7</v>
      </c>
      <c r="B10" s="46">
        <v>2771.02</v>
      </c>
      <c r="C10" s="12">
        <f t="shared" si="0"/>
        <v>75.00000000027285</v>
      </c>
      <c r="D10" s="33">
        <v>725.948</v>
      </c>
      <c r="E10" s="12">
        <f t="shared" si="1"/>
        <v>0</v>
      </c>
      <c r="F10" s="46">
        <v>2101.48</v>
      </c>
      <c r="G10" s="12">
        <f t="shared" si="2"/>
        <v>90.00000000060027</v>
      </c>
      <c r="H10" s="29">
        <v>3015.68</v>
      </c>
      <c r="I10" s="12">
        <f t="shared" si="2"/>
        <v>0</v>
      </c>
      <c r="J10" s="29">
        <v>3735.514</v>
      </c>
      <c r="K10" s="66">
        <f t="shared" si="3"/>
        <v>570.000000001528</v>
      </c>
      <c r="L10" s="29">
        <v>1350.14</v>
      </c>
      <c r="M10" s="69">
        <f t="shared" si="3"/>
        <v>59.99999999994543</v>
      </c>
      <c r="N10" s="29">
        <v>893.24</v>
      </c>
      <c r="O10" s="66">
        <f t="shared" si="3"/>
        <v>119.99999999989086</v>
      </c>
      <c r="P10" s="29">
        <v>574.67</v>
      </c>
      <c r="Q10" s="66">
        <f t="shared" si="4"/>
        <v>0</v>
      </c>
      <c r="R10" s="29">
        <v>218.36</v>
      </c>
      <c r="S10" s="66">
        <f t="shared" si="4"/>
        <v>0</v>
      </c>
      <c r="T10" s="73">
        <f t="shared" si="5"/>
        <v>915.0000000022374</v>
      </c>
      <c r="U10" s="29">
        <v>5191.778</v>
      </c>
      <c r="V10" s="12">
        <f t="shared" si="6"/>
        <v>894.0000000020518</v>
      </c>
      <c r="W10" s="30">
        <v>2482.23</v>
      </c>
      <c r="X10" s="12">
        <f t="shared" si="7"/>
        <v>150.0000000005457</v>
      </c>
      <c r="Y10" s="46">
        <v>253.58</v>
      </c>
      <c r="Z10" s="12">
        <f t="shared" si="8"/>
        <v>12.000000000057298</v>
      </c>
      <c r="AA10" s="46">
        <v>11283.778</v>
      </c>
      <c r="AB10" s="12">
        <f t="shared" si="9"/>
        <v>724.0000000019791</v>
      </c>
      <c r="AC10" s="46">
        <v>1578.843</v>
      </c>
      <c r="AD10" s="12">
        <f t="shared" si="10"/>
        <v>76.00000000002183</v>
      </c>
      <c r="AE10" s="46">
        <v>6184.329</v>
      </c>
      <c r="AF10" s="66">
        <f t="shared" si="11"/>
        <v>596.9999999988431</v>
      </c>
      <c r="AG10" s="29">
        <v>1847.35</v>
      </c>
      <c r="AH10" s="66">
        <f t="shared" si="11"/>
        <v>0</v>
      </c>
      <c r="AI10" s="29">
        <v>1249.32</v>
      </c>
      <c r="AJ10" s="66">
        <f t="shared" si="11"/>
        <v>0</v>
      </c>
      <c r="AK10" s="29">
        <v>222.04</v>
      </c>
      <c r="AL10" s="66">
        <f t="shared" si="11"/>
        <v>119.99999999989086</v>
      </c>
      <c r="AM10" s="29">
        <v>72.39</v>
      </c>
      <c r="AN10" s="66">
        <f t="shared" si="12"/>
        <v>0</v>
      </c>
      <c r="AO10" s="71">
        <f aca="true" t="shared" si="18" ref="AO10:AO32">V10+X10+Z10+AB10+AD10+AF10+AH10+AJ10</f>
        <v>2453.000000003499</v>
      </c>
      <c r="AP10" s="11"/>
      <c r="AQ10" s="12">
        <f t="shared" si="13"/>
        <v>0</v>
      </c>
      <c r="AR10" s="11"/>
      <c r="AS10" s="12">
        <f t="shared" si="14"/>
        <v>0</v>
      </c>
      <c r="AT10" s="11"/>
      <c r="AU10" s="12">
        <f t="shared" si="15"/>
        <v>0</v>
      </c>
      <c r="AV10" s="11"/>
      <c r="AW10" s="12">
        <f t="shared" si="16"/>
        <v>0</v>
      </c>
      <c r="AX10" s="10">
        <f t="shared" si="17"/>
        <v>3488.000000005627</v>
      </c>
    </row>
    <row r="11" spans="1:50" ht="14.25" thickBot="1" thickTop="1">
      <c r="A11" s="5" t="s">
        <v>8</v>
      </c>
      <c r="B11" s="46">
        <v>2771.043</v>
      </c>
      <c r="C11" s="12">
        <f t="shared" si="0"/>
        <v>69.00000000041473</v>
      </c>
      <c r="D11" s="33">
        <v>725.987</v>
      </c>
      <c r="E11" s="12">
        <f t="shared" si="1"/>
        <v>77.99999999997453</v>
      </c>
      <c r="F11" s="29">
        <v>2101.508</v>
      </c>
      <c r="G11" s="12">
        <f t="shared" si="2"/>
        <v>83.9999999993779</v>
      </c>
      <c r="H11" s="29">
        <v>3015.68</v>
      </c>
      <c r="I11" s="12">
        <f t="shared" si="2"/>
        <v>0</v>
      </c>
      <c r="J11" s="29">
        <v>3735.607</v>
      </c>
      <c r="K11" s="66">
        <f t="shared" si="3"/>
        <v>557.9999999990832</v>
      </c>
      <c r="L11" s="29">
        <v>1350.15</v>
      </c>
      <c r="M11" s="69">
        <f t="shared" si="3"/>
        <v>59.99999999994543</v>
      </c>
      <c r="N11" s="29">
        <v>893.25</v>
      </c>
      <c r="O11" s="66">
        <f t="shared" si="3"/>
        <v>59.99999999994543</v>
      </c>
      <c r="P11" s="29">
        <v>574.67</v>
      </c>
      <c r="Q11" s="66">
        <f t="shared" si="4"/>
        <v>0</v>
      </c>
      <c r="R11" s="29">
        <v>218.38</v>
      </c>
      <c r="S11" s="66">
        <f t="shared" si="4"/>
        <v>119.99999999989086</v>
      </c>
      <c r="T11" s="73">
        <f t="shared" si="5"/>
        <v>1028.9999999986321</v>
      </c>
      <c r="U11" s="29">
        <v>5191.823</v>
      </c>
      <c r="V11" s="12">
        <f t="shared" si="6"/>
        <v>270.00000000043656</v>
      </c>
      <c r="W11" s="30">
        <v>2482.28</v>
      </c>
      <c r="X11" s="12">
        <f t="shared" si="7"/>
        <v>150.0000000005457</v>
      </c>
      <c r="Y11" s="46">
        <v>253.585</v>
      </c>
      <c r="Z11" s="12">
        <f t="shared" si="8"/>
        <v>19.99999999998181</v>
      </c>
      <c r="AA11" s="46">
        <v>11284.142</v>
      </c>
      <c r="AB11" s="12">
        <f t="shared" si="9"/>
        <v>727.999999999156</v>
      </c>
      <c r="AC11" s="46">
        <v>1578.882</v>
      </c>
      <c r="AD11" s="12">
        <f t="shared" si="10"/>
        <v>77.99999999997453</v>
      </c>
      <c r="AE11" s="46">
        <v>6184.54</v>
      </c>
      <c r="AF11" s="66">
        <f t="shared" si="11"/>
        <v>633.0000000007203</v>
      </c>
      <c r="AG11" s="29">
        <v>1847.35</v>
      </c>
      <c r="AH11" s="66">
        <f t="shared" si="11"/>
        <v>0</v>
      </c>
      <c r="AI11" s="29">
        <v>1249.32</v>
      </c>
      <c r="AJ11" s="66">
        <f t="shared" si="11"/>
        <v>0</v>
      </c>
      <c r="AK11" s="29">
        <v>222.05</v>
      </c>
      <c r="AL11" s="66">
        <f t="shared" si="11"/>
        <v>60.00000000011596</v>
      </c>
      <c r="AM11" s="29">
        <v>72.39</v>
      </c>
      <c r="AN11" s="66">
        <f t="shared" si="12"/>
        <v>0</v>
      </c>
      <c r="AO11" s="71">
        <f t="shared" si="18"/>
        <v>1879.000000000815</v>
      </c>
      <c r="AP11" s="11"/>
      <c r="AQ11" s="12">
        <f t="shared" si="13"/>
        <v>0</v>
      </c>
      <c r="AR11" s="11"/>
      <c r="AS11" s="12">
        <f t="shared" si="14"/>
        <v>0</v>
      </c>
      <c r="AT11" s="11"/>
      <c r="AU11" s="12">
        <f t="shared" si="15"/>
        <v>0</v>
      </c>
      <c r="AV11" s="11"/>
      <c r="AW11" s="12">
        <f t="shared" si="16"/>
        <v>0</v>
      </c>
      <c r="AX11" s="10">
        <f t="shared" si="17"/>
        <v>2967.999999999563</v>
      </c>
    </row>
    <row r="12" spans="1:50" ht="14.25" thickBot="1" thickTop="1">
      <c r="A12" s="5" t="s">
        <v>9</v>
      </c>
      <c r="B12" s="46">
        <v>2771.072</v>
      </c>
      <c r="C12" s="12">
        <f t="shared" si="0"/>
        <v>86.99999999998909</v>
      </c>
      <c r="D12" s="33">
        <v>725.998</v>
      </c>
      <c r="E12" s="12">
        <f t="shared" si="1"/>
        <v>22.00000000016189</v>
      </c>
      <c r="F12" s="29">
        <v>2101.545</v>
      </c>
      <c r="G12" s="12">
        <f t="shared" si="2"/>
        <v>111.0000000007858</v>
      </c>
      <c r="H12" s="29">
        <v>3015.68</v>
      </c>
      <c r="I12" s="12">
        <f t="shared" si="2"/>
        <v>0</v>
      </c>
      <c r="J12" s="29">
        <v>3735.754</v>
      </c>
      <c r="K12" s="66">
        <f t="shared" si="3"/>
        <v>881.9999999996071</v>
      </c>
      <c r="L12" s="29">
        <v>1350.16</v>
      </c>
      <c r="M12" s="69">
        <f t="shared" si="3"/>
        <v>59.99999999994543</v>
      </c>
      <c r="N12" s="29">
        <v>893.26</v>
      </c>
      <c r="O12" s="66">
        <f t="shared" si="3"/>
        <v>59.99999999994543</v>
      </c>
      <c r="P12" s="29">
        <v>574.67</v>
      </c>
      <c r="Q12" s="66">
        <f t="shared" si="4"/>
        <v>0</v>
      </c>
      <c r="R12" s="29">
        <v>218.38</v>
      </c>
      <c r="S12" s="66">
        <f t="shared" si="4"/>
        <v>0</v>
      </c>
      <c r="T12" s="73">
        <f t="shared" si="5"/>
        <v>1222.0000000004347</v>
      </c>
      <c r="U12" s="29">
        <v>5191.983</v>
      </c>
      <c r="V12" s="12">
        <f t="shared" si="6"/>
        <v>959.9999999991269</v>
      </c>
      <c r="W12" s="30">
        <v>2482.33</v>
      </c>
      <c r="X12" s="12">
        <f t="shared" si="7"/>
        <v>149.99999999918145</v>
      </c>
      <c r="Y12" s="46">
        <v>253.59</v>
      </c>
      <c r="Z12" s="12">
        <f t="shared" si="8"/>
        <v>19.99999999998181</v>
      </c>
      <c r="AA12" s="46">
        <v>11284.403</v>
      </c>
      <c r="AB12" s="12">
        <f t="shared" si="9"/>
        <v>522.000000000844</v>
      </c>
      <c r="AC12" s="46">
        <v>1578.924</v>
      </c>
      <c r="AD12" s="12">
        <f t="shared" si="10"/>
        <v>83.99999999983265</v>
      </c>
      <c r="AE12" s="46">
        <v>6184.73</v>
      </c>
      <c r="AF12" s="66">
        <f t="shared" si="11"/>
        <v>569.9999999987995</v>
      </c>
      <c r="AG12" s="29">
        <v>1847.35</v>
      </c>
      <c r="AH12" s="66">
        <f t="shared" si="11"/>
        <v>0</v>
      </c>
      <c r="AI12" s="29">
        <v>1249.32</v>
      </c>
      <c r="AJ12" s="66">
        <f t="shared" si="11"/>
        <v>0</v>
      </c>
      <c r="AK12" s="29">
        <v>222.06</v>
      </c>
      <c r="AL12" s="66">
        <f t="shared" si="11"/>
        <v>59.99999999994543</v>
      </c>
      <c r="AM12" s="29">
        <v>72.39</v>
      </c>
      <c r="AN12" s="66">
        <f t="shared" si="12"/>
        <v>0</v>
      </c>
      <c r="AO12" s="71">
        <f t="shared" si="18"/>
        <v>2305.9999999977663</v>
      </c>
      <c r="AP12" s="11"/>
      <c r="AQ12" s="12">
        <f t="shared" si="13"/>
        <v>0</v>
      </c>
      <c r="AR12" s="11"/>
      <c r="AS12" s="12">
        <f t="shared" si="14"/>
        <v>0</v>
      </c>
      <c r="AT12" s="11"/>
      <c r="AU12" s="12">
        <f t="shared" si="15"/>
        <v>0</v>
      </c>
      <c r="AV12" s="11"/>
      <c r="AW12" s="12">
        <f t="shared" si="16"/>
        <v>0</v>
      </c>
      <c r="AX12" s="10">
        <f t="shared" si="17"/>
        <v>3587.9999999981464</v>
      </c>
    </row>
    <row r="13" spans="1:50" ht="14.25" thickBot="1" thickTop="1">
      <c r="A13" s="5" t="s">
        <v>10</v>
      </c>
      <c r="B13" s="46">
        <v>2771.094</v>
      </c>
      <c r="C13" s="12">
        <f t="shared" si="0"/>
        <v>65.99999999980355</v>
      </c>
      <c r="D13" s="33">
        <v>726.026</v>
      </c>
      <c r="E13" s="12">
        <f t="shared" si="1"/>
        <v>55.999999999812644</v>
      </c>
      <c r="F13" s="29">
        <v>2101.564</v>
      </c>
      <c r="G13" s="12">
        <f t="shared" si="2"/>
        <v>56.99999999933425</v>
      </c>
      <c r="H13" s="29">
        <v>3015.68</v>
      </c>
      <c r="I13" s="12">
        <f t="shared" si="2"/>
        <v>0</v>
      </c>
      <c r="J13" s="29">
        <v>3735.797</v>
      </c>
      <c r="K13" s="66">
        <f t="shared" si="3"/>
        <v>258.0000000007203</v>
      </c>
      <c r="L13" s="29">
        <v>1350.17</v>
      </c>
      <c r="M13" s="69">
        <f t="shared" si="3"/>
        <v>59.99999999994543</v>
      </c>
      <c r="N13" s="29">
        <v>893.27</v>
      </c>
      <c r="O13" s="66">
        <f t="shared" si="3"/>
        <v>59.99999999994543</v>
      </c>
      <c r="P13" s="29">
        <v>574.67</v>
      </c>
      <c r="Q13" s="66">
        <f t="shared" si="4"/>
        <v>0</v>
      </c>
      <c r="R13" s="29">
        <v>218.38</v>
      </c>
      <c r="S13" s="66">
        <f t="shared" si="4"/>
        <v>0</v>
      </c>
      <c r="T13" s="73">
        <f t="shared" si="5"/>
        <v>556.9999999995616</v>
      </c>
      <c r="U13" s="29">
        <v>5192.208</v>
      </c>
      <c r="V13" s="12">
        <f t="shared" si="6"/>
        <v>1349.9999999967258</v>
      </c>
      <c r="W13" s="30">
        <v>2482.38</v>
      </c>
      <c r="X13" s="12">
        <f t="shared" si="7"/>
        <v>150.0000000005457</v>
      </c>
      <c r="Y13" s="46">
        <v>253.594</v>
      </c>
      <c r="Z13" s="12">
        <f t="shared" si="8"/>
        <v>15.99999999996271</v>
      </c>
      <c r="AA13" s="46">
        <v>11284.842</v>
      </c>
      <c r="AB13" s="12">
        <f t="shared" si="9"/>
        <v>878.0000000006112</v>
      </c>
      <c r="AC13" s="46">
        <v>1578.965</v>
      </c>
      <c r="AD13" s="12">
        <f t="shared" si="10"/>
        <v>81.99999999987995</v>
      </c>
      <c r="AE13" s="46">
        <v>6184.964</v>
      </c>
      <c r="AF13" s="66">
        <f t="shared" si="11"/>
        <v>702.000000001135</v>
      </c>
      <c r="AG13" s="29">
        <v>1847.35</v>
      </c>
      <c r="AH13" s="66">
        <f t="shared" si="11"/>
        <v>0</v>
      </c>
      <c r="AI13" s="29">
        <v>1249.32</v>
      </c>
      <c r="AJ13" s="66">
        <f t="shared" si="11"/>
        <v>0</v>
      </c>
      <c r="AK13" s="29">
        <v>222.08</v>
      </c>
      <c r="AL13" s="66">
        <f t="shared" si="11"/>
        <v>120.00000000006139</v>
      </c>
      <c r="AM13" s="29">
        <v>72.39</v>
      </c>
      <c r="AN13" s="66">
        <f t="shared" si="12"/>
        <v>0</v>
      </c>
      <c r="AO13" s="71">
        <f t="shared" si="18"/>
        <v>3177.9999999988604</v>
      </c>
      <c r="AP13" s="11"/>
      <c r="AQ13" s="12">
        <f t="shared" si="13"/>
        <v>0</v>
      </c>
      <c r="AR13" s="11"/>
      <c r="AS13" s="12">
        <f t="shared" si="14"/>
        <v>0</v>
      </c>
      <c r="AT13" s="11"/>
      <c r="AU13" s="12">
        <f t="shared" si="15"/>
        <v>0</v>
      </c>
      <c r="AV13" s="11"/>
      <c r="AW13" s="12">
        <f t="shared" si="16"/>
        <v>0</v>
      </c>
      <c r="AX13" s="10">
        <f t="shared" si="17"/>
        <v>3854.9999999984834</v>
      </c>
    </row>
    <row r="14" spans="1:50" ht="14.25" thickBot="1" thickTop="1">
      <c r="A14" s="5" t="s">
        <v>11</v>
      </c>
      <c r="B14" s="46">
        <v>2771.133</v>
      </c>
      <c r="C14" s="12">
        <f t="shared" si="0"/>
        <v>116.99999999927968</v>
      </c>
      <c r="D14" s="33">
        <v>726.045</v>
      </c>
      <c r="E14" s="12">
        <f t="shared" si="1"/>
        <v>38.000000000010914</v>
      </c>
      <c r="F14" s="29">
        <v>2101.592</v>
      </c>
      <c r="G14" s="12">
        <f t="shared" si="2"/>
        <v>84.00000000074215</v>
      </c>
      <c r="H14" s="29">
        <v>3015.68</v>
      </c>
      <c r="I14" s="12">
        <f t="shared" si="2"/>
        <v>0</v>
      </c>
      <c r="J14" s="29">
        <v>3735.908</v>
      </c>
      <c r="K14" s="66">
        <f t="shared" si="3"/>
        <v>665.9999999992579</v>
      </c>
      <c r="L14" s="29">
        <v>1350.19</v>
      </c>
      <c r="M14" s="69">
        <f t="shared" si="3"/>
        <v>119.99999999989086</v>
      </c>
      <c r="N14" s="29">
        <v>893.29</v>
      </c>
      <c r="O14" s="66">
        <f t="shared" si="3"/>
        <v>119.99999999989086</v>
      </c>
      <c r="P14" s="29">
        <v>574.67</v>
      </c>
      <c r="Q14" s="66">
        <f t="shared" si="4"/>
        <v>0</v>
      </c>
      <c r="R14" s="29">
        <v>218.38</v>
      </c>
      <c r="S14" s="66">
        <f t="shared" si="4"/>
        <v>0</v>
      </c>
      <c r="T14" s="73">
        <f t="shared" si="5"/>
        <v>1144.9999999990723</v>
      </c>
      <c r="U14" s="29">
        <v>5192.353</v>
      </c>
      <c r="V14" s="12">
        <f t="shared" si="6"/>
        <v>870.0000000026193</v>
      </c>
      <c r="W14" s="30">
        <v>2482.43</v>
      </c>
      <c r="X14" s="12">
        <f t="shared" si="7"/>
        <v>149.99999999918145</v>
      </c>
      <c r="Y14" s="46">
        <v>253.6</v>
      </c>
      <c r="Z14" s="12">
        <f t="shared" si="8"/>
        <v>24.00000000000091</v>
      </c>
      <c r="AA14" s="46">
        <v>11285.219</v>
      </c>
      <c r="AB14" s="12">
        <f t="shared" si="9"/>
        <v>753.9999999971769</v>
      </c>
      <c r="AC14" s="46">
        <v>1579.011</v>
      </c>
      <c r="AD14" s="12">
        <f t="shared" si="10"/>
        <v>92.00000000009823</v>
      </c>
      <c r="AE14" s="46">
        <v>6185.18</v>
      </c>
      <c r="AF14" s="66">
        <f t="shared" si="11"/>
        <v>648.0000000010477</v>
      </c>
      <c r="AG14" s="29">
        <v>1847.35</v>
      </c>
      <c r="AH14" s="66">
        <f t="shared" si="11"/>
        <v>0</v>
      </c>
      <c r="AI14" s="29">
        <v>1249.32</v>
      </c>
      <c r="AJ14" s="66">
        <f t="shared" si="11"/>
        <v>0</v>
      </c>
      <c r="AK14" s="29">
        <v>222.1</v>
      </c>
      <c r="AL14" s="66">
        <f t="shared" si="11"/>
        <v>119.99999999989086</v>
      </c>
      <c r="AM14" s="29">
        <v>72.39</v>
      </c>
      <c r="AN14" s="66">
        <f t="shared" si="12"/>
        <v>0</v>
      </c>
      <c r="AO14" s="71">
        <f t="shared" si="18"/>
        <v>2538.0000000001246</v>
      </c>
      <c r="AP14" s="11"/>
      <c r="AQ14" s="12">
        <f t="shared" si="13"/>
        <v>0</v>
      </c>
      <c r="AR14" s="11"/>
      <c r="AS14" s="12">
        <f t="shared" si="14"/>
        <v>0</v>
      </c>
      <c r="AT14" s="11"/>
      <c r="AU14" s="12">
        <f t="shared" si="15"/>
        <v>0</v>
      </c>
      <c r="AV14" s="11"/>
      <c r="AW14" s="12">
        <f t="shared" si="16"/>
        <v>0</v>
      </c>
      <c r="AX14" s="10">
        <f t="shared" si="17"/>
        <v>3802.999999999088</v>
      </c>
    </row>
    <row r="15" spans="1:50" ht="14.25" thickBot="1" thickTop="1">
      <c r="A15" s="5" t="s">
        <v>12</v>
      </c>
      <c r="B15" s="46">
        <v>2771.172</v>
      </c>
      <c r="C15" s="12">
        <f t="shared" si="0"/>
        <v>117.00000000064392</v>
      </c>
      <c r="D15" s="33">
        <v>726.064</v>
      </c>
      <c r="E15" s="12">
        <f t="shared" si="1"/>
        <v>38.000000000010914</v>
      </c>
      <c r="F15" s="29">
        <v>2101.62</v>
      </c>
      <c r="G15" s="12">
        <f t="shared" si="2"/>
        <v>83.9999999993779</v>
      </c>
      <c r="H15" s="29">
        <v>3015.68</v>
      </c>
      <c r="I15" s="12">
        <f t="shared" si="2"/>
        <v>0</v>
      </c>
      <c r="J15" s="29">
        <v>3736.015</v>
      </c>
      <c r="K15" s="66">
        <f t="shared" si="3"/>
        <v>641.9999999998254</v>
      </c>
      <c r="L15" s="29">
        <v>1350.19</v>
      </c>
      <c r="M15" s="69">
        <f t="shared" si="3"/>
        <v>0</v>
      </c>
      <c r="N15" s="29">
        <v>893.3</v>
      </c>
      <c r="O15" s="66">
        <f t="shared" si="3"/>
        <v>59.99999999994543</v>
      </c>
      <c r="P15" s="29">
        <v>574.67</v>
      </c>
      <c r="Q15" s="66">
        <f t="shared" si="4"/>
        <v>0</v>
      </c>
      <c r="R15" s="29">
        <v>218.47</v>
      </c>
      <c r="S15" s="66">
        <f t="shared" si="4"/>
        <v>540.0000000000205</v>
      </c>
      <c r="T15" s="73">
        <f t="shared" si="5"/>
        <v>1480.999999999824</v>
      </c>
      <c r="U15" s="29">
        <v>5192.49</v>
      </c>
      <c r="V15" s="12">
        <f t="shared" si="6"/>
        <v>821.9999999982974</v>
      </c>
      <c r="W15" s="30">
        <v>2482.47</v>
      </c>
      <c r="X15" s="12">
        <f t="shared" si="7"/>
        <v>119.99999999989086</v>
      </c>
      <c r="Y15" s="46">
        <v>253.604</v>
      </c>
      <c r="Z15" s="12">
        <f t="shared" si="8"/>
        <v>16.000000000076398</v>
      </c>
      <c r="AA15" s="46">
        <v>11285.578</v>
      </c>
      <c r="AB15" s="12">
        <f t="shared" si="9"/>
        <v>718.0000000007567</v>
      </c>
      <c r="AC15" s="46">
        <v>1579.052</v>
      </c>
      <c r="AD15" s="12">
        <f t="shared" si="10"/>
        <v>81.99999999987995</v>
      </c>
      <c r="AE15" s="46">
        <v>6185.37</v>
      </c>
      <c r="AF15" s="66">
        <f t="shared" si="11"/>
        <v>569.9999999987995</v>
      </c>
      <c r="AG15" s="29">
        <v>1847.35</v>
      </c>
      <c r="AH15" s="66">
        <f t="shared" si="11"/>
        <v>0</v>
      </c>
      <c r="AI15" s="29">
        <v>1249.32</v>
      </c>
      <c r="AJ15" s="66">
        <f t="shared" si="11"/>
        <v>0</v>
      </c>
      <c r="AK15" s="29">
        <v>222.11</v>
      </c>
      <c r="AL15" s="66">
        <f t="shared" si="11"/>
        <v>60.00000000011596</v>
      </c>
      <c r="AM15" s="29">
        <v>72.39</v>
      </c>
      <c r="AN15" s="66">
        <f t="shared" si="12"/>
        <v>0</v>
      </c>
      <c r="AO15" s="71">
        <f t="shared" si="18"/>
        <v>2327.999999997701</v>
      </c>
      <c r="AP15" s="11"/>
      <c r="AQ15" s="12">
        <f t="shared" si="13"/>
        <v>0</v>
      </c>
      <c r="AR15" s="11"/>
      <c r="AS15" s="12">
        <f t="shared" si="14"/>
        <v>0</v>
      </c>
      <c r="AT15" s="11"/>
      <c r="AU15" s="12">
        <f t="shared" si="15"/>
        <v>0</v>
      </c>
      <c r="AV15" s="11"/>
      <c r="AW15" s="12">
        <f t="shared" si="16"/>
        <v>0</v>
      </c>
      <c r="AX15" s="10">
        <f t="shared" si="17"/>
        <v>3868.9999999976408</v>
      </c>
    </row>
    <row r="16" spans="1:50" ht="14.25" thickBot="1" thickTop="1">
      <c r="A16" s="5" t="s">
        <v>13</v>
      </c>
      <c r="B16" s="46">
        <v>2771.241</v>
      </c>
      <c r="C16" s="12">
        <f t="shared" si="0"/>
        <v>206.99999999987995</v>
      </c>
      <c r="D16" s="33">
        <v>726.099</v>
      </c>
      <c r="E16" s="12">
        <f t="shared" si="1"/>
        <v>70.00000000016371</v>
      </c>
      <c r="F16" s="29">
        <v>2101.672</v>
      </c>
      <c r="G16" s="12">
        <f t="shared" si="2"/>
        <v>156.00000000040382</v>
      </c>
      <c r="H16" s="29">
        <v>3015.68</v>
      </c>
      <c r="I16" s="12">
        <f t="shared" si="2"/>
        <v>0</v>
      </c>
      <c r="J16" s="29">
        <v>3736.198</v>
      </c>
      <c r="K16" s="66">
        <f t="shared" si="3"/>
        <v>1097.9999999999563</v>
      </c>
      <c r="L16" s="29">
        <v>1350.21</v>
      </c>
      <c r="M16" s="69">
        <f t="shared" si="3"/>
        <v>119.99999999989086</v>
      </c>
      <c r="N16" s="29">
        <v>893.32</v>
      </c>
      <c r="O16" s="66">
        <f t="shared" si="3"/>
        <v>120.00000000057298</v>
      </c>
      <c r="P16" s="29">
        <v>574.67</v>
      </c>
      <c r="Q16" s="66">
        <f t="shared" si="4"/>
        <v>0</v>
      </c>
      <c r="R16" s="29">
        <v>218.49</v>
      </c>
      <c r="S16" s="66">
        <f t="shared" si="4"/>
        <v>120.00000000006139</v>
      </c>
      <c r="T16" s="73">
        <f t="shared" si="5"/>
        <v>1891.000000000929</v>
      </c>
      <c r="U16" s="29">
        <v>5192.732</v>
      </c>
      <c r="V16" s="12">
        <f t="shared" si="6"/>
        <v>1452.000000001135</v>
      </c>
      <c r="W16" s="30">
        <v>2482.57</v>
      </c>
      <c r="X16" s="12">
        <f t="shared" si="7"/>
        <v>300.0000000010914</v>
      </c>
      <c r="Y16" s="46">
        <v>253.612</v>
      </c>
      <c r="Z16" s="12">
        <f t="shared" si="8"/>
        <v>31.99999999992542</v>
      </c>
      <c r="AA16" s="46">
        <v>11286.165</v>
      </c>
      <c r="AB16" s="12">
        <f t="shared" si="9"/>
        <v>1174.0000000027067</v>
      </c>
      <c r="AC16" s="46">
        <v>1579.119</v>
      </c>
      <c r="AD16" s="12">
        <f t="shared" si="10"/>
        <v>134.00000000001455</v>
      </c>
      <c r="AE16" s="46">
        <v>6185.698</v>
      </c>
      <c r="AF16" s="66">
        <f t="shared" si="11"/>
        <v>984.0000000012878</v>
      </c>
      <c r="AG16" s="29">
        <v>1847.36</v>
      </c>
      <c r="AH16" s="66">
        <f t="shared" si="11"/>
        <v>59.99999999994543</v>
      </c>
      <c r="AI16" s="29">
        <v>1249.32</v>
      </c>
      <c r="AJ16" s="66">
        <f t="shared" si="11"/>
        <v>0</v>
      </c>
      <c r="AK16" s="29">
        <v>222.13</v>
      </c>
      <c r="AL16" s="66">
        <f t="shared" si="11"/>
        <v>119.99999999989086</v>
      </c>
      <c r="AM16" s="29">
        <v>72.39</v>
      </c>
      <c r="AN16" s="66">
        <f t="shared" si="12"/>
        <v>0</v>
      </c>
      <c r="AO16" s="71">
        <f t="shared" si="18"/>
        <v>4136.000000006106</v>
      </c>
      <c r="AP16" s="11"/>
      <c r="AQ16" s="12">
        <f t="shared" si="13"/>
        <v>0</v>
      </c>
      <c r="AR16" s="11"/>
      <c r="AS16" s="12">
        <f t="shared" si="14"/>
        <v>0</v>
      </c>
      <c r="AT16" s="11"/>
      <c r="AU16" s="12">
        <f t="shared" si="15"/>
        <v>0</v>
      </c>
      <c r="AV16" s="11"/>
      <c r="AW16" s="12">
        <f t="shared" si="16"/>
        <v>0</v>
      </c>
      <c r="AX16" s="10">
        <f t="shared" si="17"/>
        <v>6147.000000006927</v>
      </c>
    </row>
    <row r="17" spans="1:50" ht="14.25" thickBot="1" thickTop="1">
      <c r="A17" s="5" t="s">
        <v>14</v>
      </c>
      <c r="B17" s="46">
        <v>2771.302</v>
      </c>
      <c r="C17" s="12">
        <f t="shared" si="0"/>
        <v>183.00000000044747</v>
      </c>
      <c r="D17" s="33">
        <v>726.127</v>
      </c>
      <c r="E17" s="12">
        <f t="shared" si="1"/>
        <v>55.999999999812644</v>
      </c>
      <c r="F17" s="29">
        <v>2101.711</v>
      </c>
      <c r="G17" s="12">
        <f t="shared" si="2"/>
        <v>116.99999999927968</v>
      </c>
      <c r="H17" s="29">
        <v>3015.68</v>
      </c>
      <c r="I17" s="12">
        <f t="shared" si="2"/>
        <v>0</v>
      </c>
      <c r="J17" s="29">
        <v>3736.357</v>
      </c>
      <c r="K17" s="66">
        <f t="shared" si="3"/>
        <v>954.000000000633</v>
      </c>
      <c r="L17" s="29">
        <v>1350.24</v>
      </c>
      <c r="M17" s="69">
        <f t="shared" si="3"/>
        <v>179.9999999998363</v>
      </c>
      <c r="N17" s="29">
        <v>893.34</v>
      </c>
      <c r="O17" s="66">
        <f t="shared" si="3"/>
        <v>119.99999999989086</v>
      </c>
      <c r="P17" s="29">
        <v>574.67</v>
      </c>
      <c r="Q17" s="66">
        <f t="shared" si="4"/>
        <v>0</v>
      </c>
      <c r="R17" s="29">
        <v>218.54</v>
      </c>
      <c r="S17" s="66">
        <f t="shared" si="4"/>
        <v>299.9999999998977</v>
      </c>
      <c r="T17" s="73">
        <f t="shared" si="5"/>
        <v>1909.9999999997976</v>
      </c>
      <c r="U17" s="29">
        <v>5192.929</v>
      </c>
      <c r="V17" s="12">
        <f t="shared" si="6"/>
        <v>1182.0000000006985</v>
      </c>
      <c r="W17" s="30">
        <v>2482.79</v>
      </c>
      <c r="X17" s="12">
        <f t="shared" si="7"/>
        <v>659.9999999993997</v>
      </c>
      <c r="Y17" s="46">
        <v>253.619</v>
      </c>
      <c r="Z17" s="12">
        <f t="shared" si="8"/>
        <v>28.00000000002001</v>
      </c>
      <c r="AA17" s="46">
        <v>11286.605</v>
      </c>
      <c r="AB17" s="12">
        <f t="shared" si="9"/>
        <v>879.9999999973807</v>
      </c>
      <c r="AC17" s="46">
        <v>1579.201</v>
      </c>
      <c r="AD17" s="12">
        <f t="shared" si="10"/>
        <v>164.00000000021464</v>
      </c>
      <c r="AE17" s="46">
        <v>6185.961</v>
      </c>
      <c r="AF17" s="66">
        <f t="shared" si="11"/>
        <v>788.9999999997599</v>
      </c>
      <c r="AG17" s="29">
        <v>1847.36</v>
      </c>
      <c r="AH17" s="66">
        <f t="shared" si="11"/>
        <v>0</v>
      </c>
      <c r="AI17" s="29">
        <v>1249.32</v>
      </c>
      <c r="AJ17" s="66">
        <f t="shared" si="11"/>
        <v>0</v>
      </c>
      <c r="AK17" s="29">
        <v>222.15</v>
      </c>
      <c r="AL17" s="66">
        <f t="shared" si="11"/>
        <v>120.00000000006139</v>
      </c>
      <c r="AM17" s="29">
        <v>72.39</v>
      </c>
      <c r="AN17" s="66">
        <f t="shared" si="12"/>
        <v>0</v>
      </c>
      <c r="AO17" s="71">
        <f t="shared" si="18"/>
        <v>3702.9999999974734</v>
      </c>
      <c r="AP17" s="11"/>
      <c r="AQ17" s="12">
        <f t="shared" si="13"/>
        <v>0</v>
      </c>
      <c r="AR17" s="11"/>
      <c r="AS17" s="12">
        <f t="shared" si="14"/>
        <v>0</v>
      </c>
      <c r="AT17" s="11"/>
      <c r="AU17" s="12">
        <f t="shared" si="15"/>
        <v>0</v>
      </c>
      <c r="AV17" s="11"/>
      <c r="AW17" s="12">
        <f t="shared" si="16"/>
        <v>0</v>
      </c>
      <c r="AX17" s="10">
        <f t="shared" si="17"/>
        <v>5732.999999997333</v>
      </c>
    </row>
    <row r="18" spans="1:50" ht="14.25" thickBot="1" thickTop="1">
      <c r="A18" s="5" t="s">
        <v>15</v>
      </c>
      <c r="B18" s="46">
        <v>2771.373</v>
      </c>
      <c r="C18" s="12">
        <f t="shared" si="0"/>
        <v>212.99999999973807</v>
      </c>
      <c r="D18" s="33">
        <v>726.159</v>
      </c>
      <c r="E18" s="12">
        <f t="shared" si="1"/>
        <v>64.00000000007822</v>
      </c>
      <c r="F18" s="29">
        <v>2101.753</v>
      </c>
      <c r="G18" s="12">
        <f t="shared" si="2"/>
        <v>126.00000000111322</v>
      </c>
      <c r="H18" s="29">
        <v>3015.68</v>
      </c>
      <c r="I18" s="12">
        <f t="shared" si="2"/>
        <v>0</v>
      </c>
      <c r="J18" s="29">
        <v>3736.534</v>
      </c>
      <c r="K18" s="66">
        <f t="shared" si="3"/>
        <v>1062.0000000008076</v>
      </c>
      <c r="L18" s="29">
        <v>1350.27</v>
      </c>
      <c r="M18" s="69">
        <f t="shared" si="3"/>
        <v>179.9999999998363</v>
      </c>
      <c r="N18" s="29">
        <v>893.36</v>
      </c>
      <c r="O18" s="66">
        <f t="shared" si="3"/>
        <v>119.99999999989086</v>
      </c>
      <c r="P18" s="29">
        <v>574.67</v>
      </c>
      <c r="Q18" s="66">
        <f t="shared" si="4"/>
        <v>0</v>
      </c>
      <c r="R18" s="29">
        <v>218.57</v>
      </c>
      <c r="S18" s="66">
        <f t="shared" si="4"/>
        <v>180.00000000000682</v>
      </c>
      <c r="T18" s="73">
        <f t="shared" si="5"/>
        <v>1945.000000001471</v>
      </c>
      <c r="U18" s="29">
        <v>5193.151</v>
      </c>
      <c r="V18" s="12">
        <f t="shared" si="6"/>
        <v>1331.9999999985157</v>
      </c>
      <c r="W18" s="30">
        <v>2482.99</v>
      </c>
      <c r="X18" s="12">
        <f t="shared" si="7"/>
        <v>599.9999999994543</v>
      </c>
      <c r="Y18" s="46">
        <v>253.625</v>
      </c>
      <c r="Z18" s="12">
        <f t="shared" si="8"/>
        <v>24.00000000000091</v>
      </c>
      <c r="AA18" s="46">
        <v>11287.082</v>
      </c>
      <c r="AB18" s="12">
        <f t="shared" si="9"/>
        <v>954.0000000015425</v>
      </c>
      <c r="AC18" s="46">
        <v>1579.291</v>
      </c>
      <c r="AD18" s="12">
        <f t="shared" si="10"/>
        <v>179.9999999998363</v>
      </c>
      <c r="AE18" s="46">
        <v>6186.272</v>
      </c>
      <c r="AF18" s="66">
        <f t="shared" si="11"/>
        <v>932.9999999990832</v>
      </c>
      <c r="AG18" s="29">
        <v>1847.36</v>
      </c>
      <c r="AH18" s="66">
        <f t="shared" si="11"/>
        <v>0</v>
      </c>
      <c r="AI18" s="29">
        <v>1249.32</v>
      </c>
      <c r="AJ18" s="66">
        <f t="shared" si="11"/>
        <v>0</v>
      </c>
      <c r="AK18" s="29">
        <v>222.17</v>
      </c>
      <c r="AL18" s="66">
        <f t="shared" si="11"/>
        <v>119.99999999989086</v>
      </c>
      <c r="AM18" s="29">
        <v>72.39</v>
      </c>
      <c r="AN18" s="66">
        <f t="shared" si="12"/>
        <v>0</v>
      </c>
      <c r="AO18" s="71">
        <f t="shared" si="18"/>
        <v>4022.999999998433</v>
      </c>
      <c r="AP18" s="11"/>
      <c r="AQ18" s="12">
        <f t="shared" si="13"/>
        <v>0</v>
      </c>
      <c r="AR18" s="11"/>
      <c r="AS18" s="12">
        <f t="shared" si="14"/>
        <v>0</v>
      </c>
      <c r="AT18" s="11"/>
      <c r="AU18" s="12">
        <f t="shared" si="15"/>
        <v>0</v>
      </c>
      <c r="AV18" s="11"/>
      <c r="AW18" s="12">
        <f t="shared" si="16"/>
        <v>0</v>
      </c>
      <c r="AX18" s="10">
        <f t="shared" si="17"/>
        <v>6087.999999999794</v>
      </c>
    </row>
    <row r="19" spans="1:50" ht="14.25" thickBot="1" thickTop="1">
      <c r="A19" s="5" t="s">
        <v>16</v>
      </c>
      <c r="B19" s="46">
        <v>2771.443</v>
      </c>
      <c r="C19" s="12">
        <f t="shared" si="0"/>
        <v>210.00000000049113</v>
      </c>
      <c r="D19" s="33">
        <v>726.192</v>
      </c>
      <c r="E19" s="12">
        <f t="shared" si="1"/>
        <v>66.00000000003092</v>
      </c>
      <c r="F19" s="29">
        <v>2101.797</v>
      </c>
      <c r="G19" s="12">
        <f t="shared" si="2"/>
        <v>131.9999999996071</v>
      </c>
      <c r="H19" s="29">
        <v>3015.68</v>
      </c>
      <c r="I19" s="12">
        <f t="shared" si="2"/>
        <v>0</v>
      </c>
      <c r="J19" s="29">
        <v>3736.72</v>
      </c>
      <c r="K19" s="66">
        <f t="shared" si="3"/>
        <v>1115.9999999981665</v>
      </c>
      <c r="L19" s="29">
        <v>1350.3</v>
      </c>
      <c r="M19" s="69">
        <f t="shared" si="3"/>
        <v>179.9999999998363</v>
      </c>
      <c r="N19" s="29">
        <v>893.39</v>
      </c>
      <c r="O19" s="66">
        <f t="shared" si="3"/>
        <v>179.9999999998363</v>
      </c>
      <c r="P19" s="29">
        <v>574.67</v>
      </c>
      <c r="Q19" s="66">
        <f t="shared" si="4"/>
        <v>0</v>
      </c>
      <c r="R19" s="29">
        <v>218.61</v>
      </c>
      <c r="S19" s="66">
        <f t="shared" si="4"/>
        <v>240.00000000012278</v>
      </c>
      <c r="T19" s="73">
        <f t="shared" si="5"/>
        <v>2123.999999998091</v>
      </c>
      <c r="U19" s="29">
        <v>5193.384</v>
      </c>
      <c r="V19" s="12">
        <f t="shared" si="6"/>
        <v>1398.0000000010477</v>
      </c>
      <c r="W19" s="30">
        <v>2483.2</v>
      </c>
      <c r="X19" s="12">
        <f t="shared" si="7"/>
        <v>630.0000000001091</v>
      </c>
      <c r="Y19" s="46">
        <v>253.632</v>
      </c>
      <c r="Z19" s="12">
        <f t="shared" si="8"/>
        <v>28.00000000002001</v>
      </c>
      <c r="AA19" s="46">
        <v>11287.573</v>
      </c>
      <c r="AB19" s="12">
        <f t="shared" si="9"/>
        <v>981.9999999999709</v>
      </c>
      <c r="AC19" s="80">
        <v>1579.388</v>
      </c>
      <c r="AD19" s="12">
        <f t="shared" si="10"/>
        <v>193.99999999995998</v>
      </c>
      <c r="AE19" s="46">
        <v>6186.592</v>
      </c>
      <c r="AF19" s="66">
        <f t="shared" si="11"/>
        <v>959.9999999991269</v>
      </c>
      <c r="AG19" s="29">
        <v>1847.36</v>
      </c>
      <c r="AH19" s="66">
        <f t="shared" si="11"/>
        <v>0</v>
      </c>
      <c r="AI19" s="29">
        <v>1249.32</v>
      </c>
      <c r="AJ19" s="66">
        <f t="shared" si="11"/>
        <v>0</v>
      </c>
      <c r="AK19" s="29">
        <v>222.18</v>
      </c>
      <c r="AL19" s="66">
        <f t="shared" si="11"/>
        <v>60.00000000011596</v>
      </c>
      <c r="AM19" s="29">
        <v>72.39</v>
      </c>
      <c r="AN19" s="66">
        <f t="shared" si="12"/>
        <v>0</v>
      </c>
      <c r="AO19" s="71">
        <f t="shared" si="18"/>
        <v>4192.000000000235</v>
      </c>
      <c r="AP19" s="11"/>
      <c r="AQ19" s="12">
        <f t="shared" si="13"/>
        <v>0</v>
      </c>
      <c r="AR19" s="11"/>
      <c r="AS19" s="12">
        <f t="shared" si="14"/>
        <v>0</v>
      </c>
      <c r="AT19" s="11"/>
      <c r="AU19" s="12">
        <f t="shared" si="15"/>
        <v>0</v>
      </c>
      <c r="AV19" s="11"/>
      <c r="AW19" s="12">
        <f t="shared" si="16"/>
        <v>0</v>
      </c>
      <c r="AX19" s="10">
        <f t="shared" si="17"/>
        <v>6375.999999998441</v>
      </c>
    </row>
    <row r="20" spans="1:50" ht="14.25" thickBot="1" thickTop="1">
      <c r="A20" s="5" t="s">
        <v>17</v>
      </c>
      <c r="B20" s="46">
        <v>2771.518</v>
      </c>
      <c r="C20" s="12">
        <f t="shared" si="0"/>
        <v>224.9999999994543</v>
      </c>
      <c r="D20" s="33">
        <v>726.225</v>
      </c>
      <c r="E20" s="12">
        <f t="shared" si="1"/>
        <v>66.00000000003092</v>
      </c>
      <c r="F20" s="29">
        <v>2101.838</v>
      </c>
      <c r="G20" s="12">
        <f t="shared" si="2"/>
        <v>123.00000000050204</v>
      </c>
      <c r="H20" s="29">
        <v>3015.68</v>
      </c>
      <c r="I20" s="12">
        <f t="shared" si="2"/>
        <v>0</v>
      </c>
      <c r="J20" s="29">
        <v>3736.902</v>
      </c>
      <c r="K20" s="66">
        <f t="shared" si="3"/>
        <v>1092.0000000014625</v>
      </c>
      <c r="L20" s="29">
        <v>1350.34</v>
      </c>
      <c r="M20" s="69">
        <f t="shared" si="3"/>
        <v>239.99999999978172</v>
      </c>
      <c r="N20" s="29">
        <v>893.42</v>
      </c>
      <c r="O20" s="66">
        <f t="shared" si="3"/>
        <v>179.9999999998363</v>
      </c>
      <c r="P20" s="29">
        <v>574.67</v>
      </c>
      <c r="Q20" s="66">
        <f t="shared" si="4"/>
        <v>0</v>
      </c>
      <c r="R20" s="29">
        <v>218.64</v>
      </c>
      <c r="S20" s="66">
        <f t="shared" si="4"/>
        <v>179.9999999998363</v>
      </c>
      <c r="T20" s="73">
        <f t="shared" si="5"/>
        <v>2106.000000000904</v>
      </c>
      <c r="U20" s="29">
        <v>5193.617</v>
      </c>
      <c r="V20" s="12">
        <f t="shared" si="6"/>
        <v>1398.0000000010477</v>
      </c>
      <c r="W20" s="30">
        <v>2483.39</v>
      </c>
      <c r="X20" s="12">
        <f t="shared" si="7"/>
        <v>570.0000000001637</v>
      </c>
      <c r="Y20" s="46">
        <v>253.638</v>
      </c>
      <c r="Z20" s="12">
        <f t="shared" si="8"/>
        <v>24.00000000000091</v>
      </c>
      <c r="AA20" s="46">
        <v>11288.059</v>
      </c>
      <c r="AB20" s="12">
        <f t="shared" si="9"/>
        <v>971.9999999979336</v>
      </c>
      <c r="AC20" s="29">
        <v>1579.485</v>
      </c>
      <c r="AD20" s="12">
        <f t="shared" si="10"/>
        <v>193.99999999995998</v>
      </c>
      <c r="AE20" s="46">
        <v>6186.917</v>
      </c>
      <c r="AF20" s="66">
        <f t="shared" si="11"/>
        <v>975.0000000021828</v>
      </c>
      <c r="AG20" s="29">
        <v>1847.36</v>
      </c>
      <c r="AH20" s="66">
        <f t="shared" si="11"/>
        <v>0</v>
      </c>
      <c r="AI20" s="29">
        <v>1249.32</v>
      </c>
      <c r="AJ20" s="66">
        <f t="shared" si="11"/>
        <v>0</v>
      </c>
      <c r="AK20" s="29">
        <v>222.2</v>
      </c>
      <c r="AL20" s="66">
        <f t="shared" si="11"/>
        <v>119.99999999989086</v>
      </c>
      <c r="AM20" s="29">
        <v>72.39</v>
      </c>
      <c r="AN20" s="66">
        <f t="shared" si="12"/>
        <v>0</v>
      </c>
      <c r="AO20" s="71">
        <f t="shared" si="18"/>
        <v>4133.000000001289</v>
      </c>
      <c r="AP20" s="11"/>
      <c r="AQ20" s="12">
        <f t="shared" si="13"/>
        <v>0</v>
      </c>
      <c r="AR20" s="11"/>
      <c r="AS20" s="12">
        <f t="shared" si="14"/>
        <v>0</v>
      </c>
      <c r="AT20" s="11"/>
      <c r="AU20" s="12">
        <f t="shared" si="15"/>
        <v>0</v>
      </c>
      <c r="AV20" s="11"/>
      <c r="AW20" s="12">
        <f t="shared" si="16"/>
        <v>0</v>
      </c>
      <c r="AX20" s="10">
        <f t="shared" si="17"/>
        <v>6359.000000002084</v>
      </c>
    </row>
    <row r="21" spans="1:50" ht="14.25" thickBot="1" thickTop="1">
      <c r="A21" s="5" t="s">
        <v>18</v>
      </c>
      <c r="B21" s="46">
        <v>2771.592</v>
      </c>
      <c r="C21" s="12">
        <f t="shared" si="0"/>
        <v>222.00000000020736</v>
      </c>
      <c r="D21" s="33">
        <v>726.258</v>
      </c>
      <c r="E21" s="12">
        <f t="shared" si="1"/>
        <v>66.00000000003092</v>
      </c>
      <c r="F21" s="29">
        <v>2101.881</v>
      </c>
      <c r="G21" s="12">
        <f t="shared" si="2"/>
        <v>128.99999999899592</v>
      </c>
      <c r="H21" s="29">
        <v>3015.68</v>
      </c>
      <c r="I21" s="12">
        <f t="shared" si="2"/>
        <v>0</v>
      </c>
      <c r="J21" s="29">
        <v>3737.086</v>
      </c>
      <c r="K21" s="66">
        <f t="shared" si="3"/>
        <v>1103.9999999984502</v>
      </c>
      <c r="L21" s="29">
        <v>1350.38</v>
      </c>
      <c r="M21" s="69">
        <f t="shared" si="3"/>
        <v>240.00000000114596</v>
      </c>
      <c r="N21" s="29">
        <v>893.44</v>
      </c>
      <c r="O21" s="66">
        <f t="shared" si="3"/>
        <v>120.00000000057298</v>
      </c>
      <c r="P21" s="29">
        <v>574.67</v>
      </c>
      <c r="Q21" s="66">
        <f t="shared" si="4"/>
        <v>0</v>
      </c>
      <c r="R21" s="29">
        <v>218.67</v>
      </c>
      <c r="S21" s="66">
        <f t="shared" si="4"/>
        <v>180.00000000000682</v>
      </c>
      <c r="T21" s="73">
        <f t="shared" si="5"/>
        <v>2060.99999999941</v>
      </c>
      <c r="U21" s="29">
        <v>5193.859</v>
      </c>
      <c r="V21" s="12">
        <f t="shared" si="6"/>
        <v>1452.000000001135</v>
      </c>
      <c r="W21" s="30">
        <v>2483.56</v>
      </c>
      <c r="X21" s="12">
        <f t="shared" si="7"/>
        <v>510.0000000002183</v>
      </c>
      <c r="Y21" s="46">
        <v>253.645</v>
      </c>
      <c r="Z21" s="12">
        <f t="shared" si="8"/>
        <v>28.00000000002001</v>
      </c>
      <c r="AA21" s="46">
        <v>11288.572</v>
      </c>
      <c r="AB21" s="12">
        <f t="shared" si="9"/>
        <v>1026.000000001659</v>
      </c>
      <c r="AC21" s="46">
        <v>1579.571</v>
      </c>
      <c r="AD21" s="12">
        <f t="shared" si="10"/>
        <v>172.00000000002547</v>
      </c>
      <c r="AE21" s="46">
        <v>6187.255</v>
      </c>
      <c r="AF21" s="66">
        <f t="shared" si="11"/>
        <v>1013.9999999992142</v>
      </c>
      <c r="AG21" s="29">
        <v>1847.36</v>
      </c>
      <c r="AH21" s="66">
        <f t="shared" si="11"/>
        <v>0</v>
      </c>
      <c r="AI21" s="29">
        <v>1249.32</v>
      </c>
      <c r="AJ21" s="66">
        <f t="shared" si="11"/>
        <v>0</v>
      </c>
      <c r="AK21" s="29">
        <v>222.22</v>
      </c>
      <c r="AL21" s="66">
        <f t="shared" si="11"/>
        <v>120.00000000006139</v>
      </c>
      <c r="AM21" s="29">
        <v>72.39</v>
      </c>
      <c r="AN21" s="66">
        <f t="shared" si="12"/>
        <v>0</v>
      </c>
      <c r="AO21" s="71">
        <f t="shared" si="18"/>
        <v>4202.000000002272</v>
      </c>
      <c r="AP21" s="11"/>
      <c r="AQ21" s="12">
        <f t="shared" si="13"/>
        <v>0</v>
      </c>
      <c r="AR21" s="11"/>
      <c r="AS21" s="12">
        <f t="shared" si="14"/>
        <v>0</v>
      </c>
      <c r="AT21" s="11"/>
      <c r="AU21" s="12">
        <f t="shared" si="15"/>
        <v>0</v>
      </c>
      <c r="AV21" s="11"/>
      <c r="AW21" s="12">
        <f t="shared" si="16"/>
        <v>0</v>
      </c>
      <c r="AX21" s="10">
        <f t="shared" si="17"/>
        <v>6383.000000001744</v>
      </c>
    </row>
    <row r="22" spans="1:50" ht="14.25" thickBot="1" thickTop="1">
      <c r="A22" s="5" t="s">
        <v>19</v>
      </c>
      <c r="B22" s="46">
        <v>2771.666</v>
      </c>
      <c r="C22" s="12">
        <f t="shared" si="0"/>
        <v>222.00000000020736</v>
      </c>
      <c r="D22" s="33">
        <v>726.293</v>
      </c>
      <c r="E22" s="12">
        <f t="shared" si="1"/>
        <v>69.99999999993634</v>
      </c>
      <c r="F22" s="29">
        <v>2101.923</v>
      </c>
      <c r="G22" s="12">
        <f t="shared" si="2"/>
        <v>125.99999999974898</v>
      </c>
      <c r="H22" s="29">
        <v>3015.68</v>
      </c>
      <c r="I22" s="12">
        <f t="shared" si="2"/>
        <v>0</v>
      </c>
      <c r="J22" s="29">
        <v>3737.276</v>
      </c>
      <c r="K22" s="66">
        <f t="shared" si="3"/>
        <v>1140.0000000003274</v>
      </c>
      <c r="L22" s="29">
        <v>1350.41</v>
      </c>
      <c r="M22" s="69">
        <f t="shared" si="3"/>
        <v>179.9999999998363</v>
      </c>
      <c r="N22" s="29">
        <v>893.47</v>
      </c>
      <c r="O22" s="66">
        <f t="shared" si="3"/>
        <v>179.9999999998363</v>
      </c>
      <c r="P22" s="29">
        <v>574.67</v>
      </c>
      <c r="Q22" s="66">
        <f t="shared" si="4"/>
        <v>0</v>
      </c>
      <c r="R22" s="29">
        <v>218.7</v>
      </c>
      <c r="S22" s="66">
        <f t="shared" si="4"/>
        <v>180.00000000000682</v>
      </c>
      <c r="T22" s="73">
        <f t="shared" si="5"/>
        <v>2097.9999999998995</v>
      </c>
      <c r="U22" s="29">
        <v>5194.108</v>
      </c>
      <c r="V22" s="12">
        <f t="shared" si="6"/>
        <v>1493.9999999987776</v>
      </c>
      <c r="W22" s="30">
        <v>2483.73</v>
      </c>
      <c r="X22" s="12">
        <f t="shared" si="7"/>
        <v>510.0000000002183</v>
      </c>
      <c r="Y22" s="46">
        <v>253.652</v>
      </c>
      <c r="Z22" s="12">
        <f t="shared" si="8"/>
        <v>27.999999999906322</v>
      </c>
      <c r="AA22" s="46">
        <v>11289.089</v>
      </c>
      <c r="AB22" s="12">
        <f t="shared" si="9"/>
        <v>1033.9999999996508</v>
      </c>
      <c r="AC22" s="46">
        <v>1579.636</v>
      </c>
      <c r="AD22" s="12">
        <f t="shared" si="10"/>
        <v>130.00000000010914</v>
      </c>
      <c r="AE22" s="46">
        <v>6187.593</v>
      </c>
      <c r="AF22" s="66">
        <f t="shared" si="11"/>
        <v>1013.9999999992142</v>
      </c>
      <c r="AG22" s="29">
        <v>1847.36</v>
      </c>
      <c r="AH22" s="66">
        <f t="shared" si="11"/>
        <v>0</v>
      </c>
      <c r="AI22" s="29">
        <v>1249.32</v>
      </c>
      <c r="AJ22" s="66">
        <f t="shared" si="11"/>
        <v>0</v>
      </c>
      <c r="AK22" s="29">
        <v>222.24</v>
      </c>
      <c r="AL22" s="66">
        <f t="shared" si="11"/>
        <v>120.00000000006139</v>
      </c>
      <c r="AM22" s="29">
        <v>72.39</v>
      </c>
      <c r="AN22" s="66">
        <f t="shared" si="12"/>
        <v>0</v>
      </c>
      <c r="AO22" s="71">
        <f t="shared" si="18"/>
        <v>4209.999999997876</v>
      </c>
      <c r="AP22" s="11"/>
      <c r="AQ22" s="12">
        <f t="shared" si="13"/>
        <v>0</v>
      </c>
      <c r="AR22" s="11"/>
      <c r="AS22" s="12">
        <f t="shared" si="14"/>
        <v>0</v>
      </c>
      <c r="AT22" s="11"/>
      <c r="AU22" s="12">
        <f t="shared" si="15"/>
        <v>0</v>
      </c>
      <c r="AV22" s="11"/>
      <c r="AW22" s="12">
        <f t="shared" si="16"/>
        <v>0</v>
      </c>
      <c r="AX22" s="10">
        <f t="shared" si="17"/>
        <v>6427.999999997837</v>
      </c>
    </row>
    <row r="23" spans="1:50" ht="14.25" thickBot="1" thickTop="1">
      <c r="A23" s="5" t="s">
        <v>20</v>
      </c>
      <c r="B23" s="46">
        <v>2771.731</v>
      </c>
      <c r="C23" s="12">
        <f t="shared" si="0"/>
        <v>195.0000000001637</v>
      </c>
      <c r="D23" s="33">
        <v>726.327</v>
      </c>
      <c r="E23" s="12">
        <f t="shared" si="1"/>
        <v>67.99999999998363</v>
      </c>
      <c r="F23" s="29">
        <v>2101.964</v>
      </c>
      <c r="G23" s="12">
        <f t="shared" si="2"/>
        <v>123.00000000050204</v>
      </c>
      <c r="H23" s="29">
        <v>3015.68</v>
      </c>
      <c r="I23" s="12">
        <f t="shared" si="2"/>
        <v>0</v>
      </c>
      <c r="J23" s="29">
        <v>3737.449</v>
      </c>
      <c r="K23" s="66">
        <f t="shared" si="3"/>
        <v>1038.0000000013752</v>
      </c>
      <c r="L23" s="29">
        <v>1350.45</v>
      </c>
      <c r="M23" s="69">
        <f t="shared" si="3"/>
        <v>239.99999999978172</v>
      </c>
      <c r="N23" s="29">
        <v>893.49</v>
      </c>
      <c r="O23" s="66">
        <f t="shared" si="3"/>
        <v>119.99999999989086</v>
      </c>
      <c r="P23" s="29">
        <v>574.67</v>
      </c>
      <c r="Q23" s="66">
        <f t="shared" si="4"/>
        <v>0</v>
      </c>
      <c r="R23" s="29">
        <v>218.73</v>
      </c>
      <c r="S23" s="66">
        <f t="shared" si="4"/>
        <v>180.00000000000682</v>
      </c>
      <c r="T23" s="73">
        <f t="shared" si="5"/>
        <v>1964.000000001704</v>
      </c>
      <c r="U23" s="29">
        <v>5194.34</v>
      </c>
      <c r="V23" s="12">
        <f t="shared" si="6"/>
        <v>1391.9999999998254</v>
      </c>
      <c r="W23" s="30">
        <v>2483.9</v>
      </c>
      <c r="X23" s="12">
        <f t="shared" si="7"/>
        <v>510.0000000002183</v>
      </c>
      <c r="Y23" s="46">
        <v>253.659</v>
      </c>
      <c r="Z23" s="12">
        <f t="shared" si="8"/>
        <v>28.00000000002001</v>
      </c>
      <c r="AA23" s="46">
        <v>11289.574</v>
      </c>
      <c r="AB23" s="12">
        <f t="shared" si="9"/>
        <v>970.0000000011642</v>
      </c>
      <c r="AC23" s="46">
        <v>1579.701</v>
      </c>
      <c r="AD23" s="12">
        <f t="shared" si="10"/>
        <v>130.00000000010914</v>
      </c>
      <c r="AE23" s="46">
        <v>6187.916</v>
      </c>
      <c r="AF23" s="66">
        <f t="shared" si="11"/>
        <v>969.0000000009604</v>
      </c>
      <c r="AG23" s="29">
        <v>1847.36</v>
      </c>
      <c r="AH23" s="66">
        <f t="shared" si="11"/>
        <v>0</v>
      </c>
      <c r="AI23" s="29">
        <v>1249.32</v>
      </c>
      <c r="AJ23" s="66">
        <f t="shared" si="11"/>
        <v>0</v>
      </c>
      <c r="AK23" s="29">
        <v>222.25</v>
      </c>
      <c r="AL23" s="66">
        <f t="shared" si="11"/>
        <v>59.99999999994543</v>
      </c>
      <c r="AM23" s="29">
        <v>72.39</v>
      </c>
      <c r="AN23" s="66">
        <f t="shared" si="12"/>
        <v>0</v>
      </c>
      <c r="AO23" s="71">
        <f t="shared" si="18"/>
        <v>3999.0000000022974</v>
      </c>
      <c r="AP23" s="11"/>
      <c r="AQ23" s="12">
        <f t="shared" si="13"/>
        <v>0</v>
      </c>
      <c r="AR23" s="11"/>
      <c r="AS23" s="12">
        <f t="shared" si="14"/>
        <v>0</v>
      </c>
      <c r="AT23" s="11"/>
      <c r="AU23" s="12">
        <f t="shared" si="15"/>
        <v>0</v>
      </c>
      <c r="AV23" s="11"/>
      <c r="AW23" s="12">
        <f t="shared" si="16"/>
        <v>0</v>
      </c>
      <c r="AX23" s="10">
        <f t="shared" si="17"/>
        <v>6023.000000003947</v>
      </c>
    </row>
    <row r="24" spans="1:50" ht="14.25" thickBot="1" thickTop="1">
      <c r="A24" s="5" t="s">
        <v>21</v>
      </c>
      <c r="B24" s="46">
        <v>2771.797</v>
      </c>
      <c r="C24" s="12">
        <f t="shared" si="0"/>
        <v>197.99999999941065</v>
      </c>
      <c r="D24" s="33">
        <v>726.363</v>
      </c>
      <c r="E24" s="12">
        <f t="shared" si="1"/>
        <v>72.00000000011642</v>
      </c>
      <c r="F24" s="29">
        <v>2102.009</v>
      </c>
      <c r="G24" s="12">
        <f t="shared" si="2"/>
        <v>135.00000000021828</v>
      </c>
      <c r="H24" s="29">
        <v>3015.68</v>
      </c>
      <c r="I24" s="12">
        <f t="shared" si="2"/>
        <v>0</v>
      </c>
      <c r="J24" s="29">
        <v>3737.64</v>
      </c>
      <c r="K24" s="66">
        <f t="shared" si="3"/>
        <v>1145.9999999988213</v>
      </c>
      <c r="L24" s="29">
        <v>1350.49</v>
      </c>
      <c r="M24" s="69">
        <f t="shared" si="3"/>
        <v>239.99999999978172</v>
      </c>
      <c r="N24" s="29">
        <v>893.52</v>
      </c>
      <c r="O24" s="66">
        <f t="shared" si="3"/>
        <v>179.9999999998363</v>
      </c>
      <c r="P24" s="29">
        <v>574.67</v>
      </c>
      <c r="Q24" s="66">
        <f t="shared" si="4"/>
        <v>0</v>
      </c>
      <c r="R24" s="29">
        <v>218.75</v>
      </c>
      <c r="S24" s="66">
        <f t="shared" si="4"/>
        <v>120.00000000006139</v>
      </c>
      <c r="T24" s="73">
        <f t="shared" si="5"/>
        <v>2090.999999998246</v>
      </c>
      <c r="U24" s="29">
        <v>5194.594</v>
      </c>
      <c r="V24" s="12">
        <f t="shared" si="6"/>
        <v>1523.9999999994325</v>
      </c>
      <c r="W24" s="30">
        <v>2484.05</v>
      </c>
      <c r="X24" s="12">
        <f t="shared" si="7"/>
        <v>450.00000000027285</v>
      </c>
      <c r="Y24" s="46">
        <v>253.666</v>
      </c>
      <c r="Z24" s="12">
        <f t="shared" si="8"/>
        <v>28.00000000002001</v>
      </c>
      <c r="AA24" s="46">
        <v>11290.109</v>
      </c>
      <c r="AB24" s="12">
        <f t="shared" si="9"/>
        <v>1069.999999999709</v>
      </c>
      <c r="AC24" s="46">
        <v>1579.771</v>
      </c>
      <c r="AD24" s="12">
        <f t="shared" si="10"/>
        <v>139.99999999987267</v>
      </c>
      <c r="AE24" s="46">
        <v>6188.27</v>
      </c>
      <c r="AF24" s="66">
        <f t="shared" si="11"/>
        <v>1062.0000000008076</v>
      </c>
      <c r="AG24" s="29">
        <v>1847.36</v>
      </c>
      <c r="AH24" s="66">
        <f t="shared" si="11"/>
        <v>0</v>
      </c>
      <c r="AI24" s="29">
        <v>1249.32</v>
      </c>
      <c r="AJ24" s="66">
        <f t="shared" si="11"/>
        <v>0</v>
      </c>
      <c r="AK24" s="29">
        <v>222.27</v>
      </c>
      <c r="AL24" s="66">
        <f t="shared" si="11"/>
        <v>120.00000000006139</v>
      </c>
      <c r="AM24" s="29">
        <v>72.39</v>
      </c>
      <c r="AN24" s="66">
        <f t="shared" si="12"/>
        <v>0</v>
      </c>
      <c r="AO24" s="71">
        <f t="shared" si="18"/>
        <v>4274.000000000115</v>
      </c>
      <c r="AP24" s="11"/>
      <c r="AQ24" s="12">
        <f t="shared" si="13"/>
        <v>0</v>
      </c>
      <c r="AR24" s="11"/>
      <c r="AS24" s="12">
        <f t="shared" si="14"/>
        <v>0</v>
      </c>
      <c r="AT24" s="11"/>
      <c r="AU24" s="12">
        <f t="shared" si="15"/>
        <v>0</v>
      </c>
      <c r="AV24" s="11"/>
      <c r="AW24" s="12">
        <f t="shared" si="16"/>
        <v>0</v>
      </c>
      <c r="AX24" s="10">
        <f t="shared" si="17"/>
        <v>6484.999999998423</v>
      </c>
    </row>
    <row r="25" spans="1:50" ht="14.25" thickBot="1" thickTop="1">
      <c r="A25" s="5" t="s">
        <v>22</v>
      </c>
      <c r="B25" s="46">
        <v>2771.86</v>
      </c>
      <c r="C25" s="12">
        <f t="shared" si="0"/>
        <v>189.0000000003056</v>
      </c>
      <c r="D25" s="33">
        <v>726.398</v>
      </c>
      <c r="E25" s="12">
        <f t="shared" si="1"/>
        <v>69.99999999993634</v>
      </c>
      <c r="F25" s="29">
        <v>2102.056</v>
      </c>
      <c r="G25" s="12">
        <f t="shared" si="2"/>
        <v>141.0000000000764</v>
      </c>
      <c r="H25" s="29">
        <v>3015.68</v>
      </c>
      <c r="I25" s="12">
        <f t="shared" si="2"/>
        <v>0</v>
      </c>
      <c r="J25" s="29">
        <v>3737.828</v>
      </c>
      <c r="K25" s="66">
        <f t="shared" si="3"/>
        <v>1128.0000000006112</v>
      </c>
      <c r="L25" s="29">
        <v>1350.52</v>
      </c>
      <c r="M25" s="69">
        <f t="shared" si="3"/>
        <v>179.9999999998363</v>
      </c>
      <c r="N25" s="29">
        <v>893.54</v>
      </c>
      <c r="O25" s="66">
        <f t="shared" si="3"/>
        <v>119.99999999989086</v>
      </c>
      <c r="P25" s="29">
        <v>574.67</v>
      </c>
      <c r="Q25" s="66">
        <f t="shared" si="4"/>
        <v>0</v>
      </c>
      <c r="R25" s="29">
        <v>218.79</v>
      </c>
      <c r="S25" s="66">
        <f t="shared" si="4"/>
        <v>239.99999999995225</v>
      </c>
      <c r="T25" s="73">
        <f t="shared" si="5"/>
        <v>2068.000000000609</v>
      </c>
      <c r="U25" s="29">
        <v>5194.85</v>
      </c>
      <c r="V25" s="12">
        <f t="shared" si="6"/>
        <v>1536.0000000018772</v>
      </c>
      <c r="W25" s="30">
        <v>2484.19</v>
      </c>
      <c r="X25" s="12">
        <f t="shared" si="7"/>
        <v>419.999999999618</v>
      </c>
      <c r="Y25" s="46">
        <v>253.672</v>
      </c>
      <c r="Z25" s="12">
        <f t="shared" si="8"/>
        <v>24.00000000000091</v>
      </c>
      <c r="AA25" s="46">
        <v>11290.644</v>
      </c>
      <c r="AB25" s="12">
        <f t="shared" si="9"/>
        <v>1069.999999999709</v>
      </c>
      <c r="AC25" s="46">
        <v>1579.841</v>
      </c>
      <c r="AD25" s="12">
        <f t="shared" si="10"/>
        <v>139.99999999987267</v>
      </c>
      <c r="AE25" s="46">
        <v>6188.624</v>
      </c>
      <c r="AF25" s="66">
        <f t="shared" si="11"/>
        <v>1061.9999999980791</v>
      </c>
      <c r="AG25" s="29">
        <v>1847.36</v>
      </c>
      <c r="AH25" s="66">
        <f t="shared" si="11"/>
        <v>0</v>
      </c>
      <c r="AI25" s="29">
        <v>1249.32</v>
      </c>
      <c r="AJ25" s="66">
        <f t="shared" si="11"/>
        <v>0</v>
      </c>
      <c r="AK25" s="29">
        <v>222.29</v>
      </c>
      <c r="AL25" s="66">
        <f t="shared" si="11"/>
        <v>119.99999999989086</v>
      </c>
      <c r="AM25" s="29">
        <v>72.39</v>
      </c>
      <c r="AN25" s="66">
        <f t="shared" si="12"/>
        <v>0</v>
      </c>
      <c r="AO25" s="71">
        <f t="shared" si="18"/>
        <v>4251.999999999157</v>
      </c>
      <c r="AP25" s="11"/>
      <c r="AQ25" s="12">
        <f t="shared" si="13"/>
        <v>0</v>
      </c>
      <c r="AR25" s="11"/>
      <c r="AS25" s="12">
        <f t="shared" si="14"/>
        <v>0</v>
      </c>
      <c r="AT25" s="11"/>
      <c r="AU25" s="12">
        <f t="shared" si="15"/>
        <v>0</v>
      </c>
      <c r="AV25" s="11"/>
      <c r="AW25" s="12">
        <f t="shared" si="16"/>
        <v>0</v>
      </c>
      <c r="AX25" s="10">
        <f t="shared" si="17"/>
        <v>6439.999999999656</v>
      </c>
    </row>
    <row r="26" spans="1:50" ht="14.25" thickBot="1" thickTop="1">
      <c r="A26" s="5" t="s">
        <v>23</v>
      </c>
      <c r="B26" s="46">
        <v>2771.918</v>
      </c>
      <c r="C26" s="12">
        <f t="shared" si="0"/>
        <v>173.99999999997817</v>
      </c>
      <c r="D26" s="33">
        <v>726.438</v>
      </c>
      <c r="E26" s="12">
        <f t="shared" si="1"/>
        <v>79.99999999992724</v>
      </c>
      <c r="F26" s="29">
        <v>2102.106</v>
      </c>
      <c r="G26" s="12">
        <f t="shared" si="2"/>
        <v>150.0000000005457</v>
      </c>
      <c r="H26" s="29">
        <v>3015.68</v>
      </c>
      <c r="I26" s="12">
        <f t="shared" si="2"/>
        <v>0</v>
      </c>
      <c r="J26" s="29">
        <v>3738.019</v>
      </c>
      <c r="K26" s="66">
        <f t="shared" si="3"/>
        <v>1145.9999999988213</v>
      </c>
      <c r="L26" s="29">
        <v>1350.56</v>
      </c>
      <c r="M26" s="69">
        <f t="shared" si="3"/>
        <v>239.99999999978172</v>
      </c>
      <c r="N26" s="29">
        <v>893.57</v>
      </c>
      <c r="O26" s="66">
        <f t="shared" si="3"/>
        <v>180.0000000005184</v>
      </c>
      <c r="P26" s="29">
        <v>574.67</v>
      </c>
      <c r="Q26" s="66">
        <f t="shared" si="4"/>
        <v>0</v>
      </c>
      <c r="R26" s="29">
        <v>218.83</v>
      </c>
      <c r="S26" s="66">
        <f t="shared" si="4"/>
        <v>240.00000000012278</v>
      </c>
      <c r="T26" s="73">
        <f t="shared" si="5"/>
        <v>2209.9999999996953</v>
      </c>
      <c r="U26" s="29">
        <v>5195.125</v>
      </c>
      <c r="V26" s="12">
        <f t="shared" si="6"/>
        <v>1649.9999999978172</v>
      </c>
      <c r="W26" s="30">
        <v>2484.22</v>
      </c>
      <c r="X26" s="12">
        <f t="shared" si="7"/>
        <v>89.99999999923602</v>
      </c>
      <c r="Y26" s="46">
        <v>253.679</v>
      </c>
      <c r="Z26" s="12">
        <f t="shared" si="8"/>
        <v>28.00000000002001</v>
      </c>
      <c r="AA26" s="46">
        <v>11291.232</v>
      </c>
      <c r="AB26" s="12">
        <f t="shared" si="9"/>
        <v>1175.9999999994761</v>
      </c>
      <c r="AC26" s="46">
        <v>1579.909</v>
      </c>
      <c r="AD26" s="12">
        <f t="shared" si="10"/>
        <v>136.000000000422</v>
      </c>
      <c r="AE26" s="46">
        <v>6188.999</v>
      </c>
      <c r="AF26" s="66">
        <f t="shared" si="11"/>
        <v>1125</v>
      </c>
      <c r="AG26" s="29">
        <v>1847.36</v>
      </c>
      <c r="AH26" s="66">
        <f t="shared" si="11"/>
        <v>0</v>
      </c>
      <c r="AI26" s="29">
        <v>1249.32</v>
      </c>
      <c r="AJ26" s="66">
        <f t="shared" si="11"/>
        <v>0</v>
      </c>
      <c r="AK26" s="29">
        <v>222.32</v>
      </c>
      <c r="AL26" s="66">
        <f t="shared" si="11"/>
        <v>180.00000000000682</v>
      </c>
      <c r="AM26" s="29">
        <v>72.39</v>
      </c>
      <c r="AN26" s="66">
        <f t="shared" si="12"/>
        <v>0</v>
      </c>
      <c r="AO26" s="71">
        <f t="shared" si="18"/>
        <v>4204.999999996971</v>
      </c>
      <c r="AP26" s="11"/>
      <c r="AQ26" s="12">
        <f t="shared" si="13"/>
        <v>0</v>
      </c>
      <c r="AR26" s="11"/>
      <c r="AS26" s="12">
        <f t="shared" si="14"/>
        <v>0</v>
      </c>
      <c r="AT26" s="11"/>
      <c r="AU26" s="12">
        <f t="shared" si="15"/>
        <v>0</v>
      </c>
      <c r="AV26" s="11"/>
      <c r="AW26" s="12">
        <f t="shared" si="16"/>
        <v>0</v>
      </c>
      <c r="AX26" s="10">
        <f t="shared" si="17"/>
        <v>6594.999999996673</v>
      </c>
    </row>
    <row r="27" spans="1:50" ht="14.25" thickBot="1" thickTop="1">
      <c r="A27" s="5" t="s">
        <v>24</v>
      </c>
      <c r="B27" s="46">
        <v>2771.968</v>
      </c>
      <c r="C27" s="12">
        <f t="shared" si="0"/>
        <v>149.99999999918145</v>
      </c>
      <c r="D27" s="33">
        <v>726.47</v>
      </c>
      <c r="E27" s="12">
        <f t="shared" si="1"/>
        <v>64.00000000007822</v>
      </c>
      <c r="F27" s="29">
        <v>2102.156</v>
      </c>
      <c r="G27" s="12">
        <f t="shared" si="2"/>
        <v>149.99999999918145</v>
      </c>
      <c r="H27" s="29">
        <v>3015.68</v>
      </c>
      <c r="I27" s="12">
        <f t="shared" si="2"/>
        <v>0</v>
      </c>
      <c r="J27" s="29">
        <v>3738.19</v>
      </c>
      <c r="K27" s="66">
        <f t="shared" si="3"/>
        <v>1026.000000001659</v>
      </c>
      <c r="L27" s="29">
        <v>1350.56</v>
      </c>
      <c r="M27" s="69">
        <f t="shared" si="3"/>
        <v>0</v>
      </c>
      <c r="N27" s="29">
        <v>893.59</v>
      </c>
      <c r="O27" s="66">
        <f t="shared" si="3"/>
        <v>119.99999999989086</v>
      </c>
      <c r="P27" s="29">
        <v>574.67</v>
      </c>
      <c r="Q27" s="66">
        <f t="shared" si="4"/>
        <v>0</v>
      </c>
      <c r="R27" s="29">
        <v>218.87</v>
      </c>
      <c r="S27" s="66">
        <f t="shared" si="4"/>
        <v>239.99999999995225</v>
      </c>
      <c r="T27" s="73">
        <f t="shared" si="5"/>
        <v>1749.9999999999432</v>
      </c>
      <c r="U27" s="29">
        <v>5195.376</v>
      </c>
      <c r="V27" s="12">
        <f t="shared" si="6"/>
        <v>1506.0000000012224</v>
      </c>
      <c r="W27" s="30">
        <v>2484.22</v>
      </c>
      <c r="X27" s="12">
        <f t="shared" si="7"/>
        <v>0</v>
      </c>
      <c r="Y27" s="46">
        <v>253.683</v>
      </c>
      <c r="Z27" s="12">
        <f t="shared" si="8"/>
        <v>15.99999999996271</v>
      </c>
      <c r="AA27" s="46">
        <v>11291.778</v>
      </c>
      <c r="AB27" s="12">
        <f t="shared" si="9"/>
        <v>1092.000000000553</v>
      </c>
      <c r="AC27" s="46">
        <v>1579.971</v>
      </c>
      <c r="AD27" s="12">
        <f t="shared" si="10"/>
        <v>123.99999999979627</v>
      </c>
      <c r="AE27" s="46">
        <v>6189.321</v>
      </c>
      <c r="AF27" s="66">
        <f t="shared" si="11"/>
        <v>966.0000000003492</v>
      </c>
      <c r="AG27" s="29">
        <v>1847.36</v>
      </c>
      <c r="AH27" s="66">
        <f t="shared" si="11"/>
        <v>0</v>
      </c>
      <c r="AI27" s="29">
        <v>1249.32</v>
      </c>
      <c r="AJ27" s="66">
        <f t="shared" si="11"/>
        <v>0</v>
      </c>
      <c r="AK27" s="29">
        <v>222.34</v>
      </c>
      <c r="AL27" s="66">
        <f t="shared" si="11"/>
        <v>120.00000000006139</v>
      </c>
      <c r="AM27" s="29">
        <v>72.39</v>
      </c>
      <c r="AN27" s="66">
        <f t="shared" si="12"/>
        <v>0</v>
      </c>
      <c r="AO27" s="71">
        <f t="shared" si="18"/>
        <v>3704.0000000018836</v>
      </c>
      <c r="AP27" s="11"/>
      <c r="AQ27" s="12">
        <f t="shared" si="13"/>
        <v>0</v>
      </c>
      <c r="AR27" s="11"/>
      <c r="AS27" s="12">
        <f t="shared" si="14"/>
        <v>0</v>
      </c>
      <c r="AT27" s="11"/>
      <c r="AU27" s="12">
        <f t="shared" si="15"/>
        <v>0</v>
      </c>
      <c r="AV27" s="11"/>
      <c r="AW27" s="12">
        <f t="shared" si="16"/>
        <v>0</v>
      </c>
      <c r="AX27" s="10">
        <f t="shared" si="17"/>
        <v>5574.000000001888</v>
      </c>
    </row>
    <row r="28" spans="1:50" ht="14.25" thickBot="1" thickTop="1">
      <c r="A28" s="5" t="s">
        <v>25</v>
      </c>
      <c r="B28" s="46">
        <v>2772.031</v>
      </c>
      <c r="C28" s="12">
        <f t="shared" si="0"/>
        <v>189.0000000003056</v>
      </c>
      <c r="D28" s="33">
        <v>726.506</v>
      </c>
      <c r="E28" s="12">
        <f t="shared" si="1"/>
        <v>71.99999999988904</v>
      </c>
      <c r="F28" s="29">
        <v>2102.226</v>
      </c>
      <c r="G28" s="12">
        <f t="shared" si="2"/>
        <v>210.00000000049113</v>
      </c>
      <c r="H28" s="29">
        <v>3015.68</v>
      </c>
      <c r="I28" s="12">
        <f t="shared" si="2"/>
        <v>0</v>
      </c>
      <c r="J28" s="29">
        <v>3738.406</v>
      </c>
      <c r="K28" s="66">
        <f t="shared" si="3"/>
        <v>1295.999999999367</v>
      </c>
      <c r="L28" s="29">
        <v>1350.63</v>
      </c>
      <c r="M28" s="69">
        <f t="shared" si="3"/>
        <v>420.00000000098225</v>
      </c>
      <c r="N28" s="29">
        <v>893.61</v>
      </c>
      <c r="O28" s="66">
        <f t="shared" si="3"/>
        <v>119.99999999989086</v>
      </c>
      <c r="P28" s="29">
        <v>574.67</v>
      </c>
      <c r="Q28" s="66">
        <f t="shared" si="4"/>
        <v>0</v>
      </c>
      <c r="R28" s="29">
        <v>218.91</v>
      </c>
      <c r="S28" s="66">
        <f t="shared" si="4"/>
        <v>239.99999999995225</v>
      </c>
      <c r="T28" s="73">
        <f t="shared" si="5"/>
        <v>2547.000000000878</v>
      </c>
      <c r="U28" s="29">
        <v>5195.703</v>
      </c>
      <c r="V28" s="12">
        <f t="shared" si="6"/>
        <v>1962.0000000013533</v>
      </c>
      <c r="W28" s="30">
        <v>2484.22</v>
      </c>
      <c r="X28" s="12">
        <f t="shared" si="7"/>
        <v>0</v>
      </c>
      <c r="Y28" s="46">
        <v>253.687</v>
      </c>
      <c r="Z28" s="12">
        <f t="shared" si="8"/>
        <v>16.000000000076398</v>
      </c>
      <c r="AA28" s="46">
        <v>11292.498</v>
      </c>
      <c r="AB28" s="12">
        <f t="shared" si="9"/>
        <v>1439.9999999986903</v>
      </c>
      <c r="AC28" s="46">
        <v>1580.052</v>
      </c>
      <c r="AD28" s="12">
        <f t="shared" si="10"/>
        <v>161.9999999998072</v>
      </c>
      <c r="AE28" s="46">
        <v>6189.761</v>
      </c>
      <c r="AF28" s="66">
        <f t="shared" si="11"/>
        <v>1320.000000001528</v>
      </c>
      <c r="AG28" s="29">
        <v>1847.36</v>
      </c>
      <c r="AH28" s="66">
        <f t="shared" si="11"/>
        <v>0</v>
      </c>
      <c r="AI28" s="29">
        <v>1249.32</v>
      </c>
      <c r="AJ28" s="66">
        <f t="shared" si="11"/>
        <v>0</v>
      </c>
      <c r="AK28" s="29">
        <v>222.37</v>
      </c>
      <c r="AL28" s="66">
        <f t="shared" si="11"/>
        <v>180.00000000000682</v>
      </c>
      <c r="AM28" s="29">
        <v>72.39</v>
      </c>
      <c r="AN28" s="66">
        <f t="shared" si="12"/>
        <v>0</v>
      </c>
      <c r="AO28" s="71">
        <f t="shared" si="18"/>
        <v>4900.000000001455</v>
      </c>
      <c r="AP28" s="11"/>
      <c r="AQ28" s="12">
        <f t="shared" si="13"/>
        <v>0</v>
      </c>
      <c r="AR28" s="11"/>
      <c r="AS28" s="12">
        <f t="shared" si="14"/>
        <v>0</v>
      </c>
      <c r="AT28" s="11"/>
      <c r="AU28" s="12">
        <f t="shared" si="15"/>
        <v>0</v>
      </c>
      <c r="AV28" s="11"/>
      <c r="AW28" s="12">
        <f t="shared" si="16"/>
        <v>0</v>
      </c>
      <c r="AX28" s="10">
        <f t="shared" si="17"/>
        <v>7627.000000002341</v>
      </c>
    </row>
    <row r="29" spans="1:50" ht="14.25" thickBot="1" thickTop="1">
      <c r="A29" s="5" t="s">
        <v>26</v>
      </c>
      <c r="B29" s="46">
        <v>2772.065</v>
      </c>
      <c r="C29" s="12">
        <f t="shared" si="0"/>
        <v>102.0000000003165</v>
      </c>
      <c r="D29" s="33">
        <v>726.535</v>
      </c>
      <c r="E29" s="12">
        <f t="shared" si="1"/>
        <v>57.999999999992724</v>
      </c>
      <c r="F29" s="29">
        <v>2102.264</v>
      </c>
      <c r="G29" s="12">
        <f t="shared" si="2"/>
        <v>114.00000000003274</v>
      </c>
      <c r="H29" s="29">
        <v>3015.68</v>
      </c>
      <c r="I29" s="12">
        <f t="shared" si="2"/>
        <v>0</v>
      </c>
      <c r="J29" s="29">
        <v>3738.527</v>
      </c>
      <c r="K29" s="66">
        <f t="shared" si="3"/>
        <v>726.0000000005675</v>
      </c>
      <c r="L29" s="29">
        <v>1350.65</v>
      </c>
      <c r="M29" s="69">
        <f t="shared" si="3"/>
        <v>119.99999999989086</v>
      </c>
      <c r="N29" s="29">
        <v>893.63</v>
      </c>
      <c r="O29" s="66">
        <f t="shared" si="3"/>
        <v>119.99999999989086</v>
      </c>
      <c r="P29" s="29">
        <v>574.67</v>
      </c>
      <c r="Q29" s="66">
        <f t="shared" si="4"/>
        <v>0</v>
      </c>
      <c r="R29" s="29">
        <v>218.93</v>
      </c>
      <c r="S29" s="66">
        <f t="shared" si="4"/>
        <v>120.00000000006139</v>
      </c>
      <c r="T29" s="73">
        <f t="shared" si="5"/>
        <v>1360.0000000007526</v>
      </c>
      <c r="U29" s="29">
        <v>5195.886</v>
      </c>
      <c r="V29" s="12">
        <f t="shared" si="6"/>
        <v>1097.9999999999563</v>
      </c>
      <c r="W29" s="30">
        <v>2484.22</v>
      </c>
      <c r="X29" s="12">
        <f t="shared" si="7"/>
        <v>0</v>
      </c>
      <c r="Y29" s="46">
        <v>253.692</v>
      </c>
      <c r="Z29" s="12">
        <f t="shared" si="8"/>
        <v>19.99999999998181</v>
      </c>
      <c r="AA29" s="46">
        <v>11292.914</v>
      </c>
      <c r="AB29" s="12">
        <f t="shared" si="9"/>
        <v>832.0000000021537</v>
      </c>
      <c r="AC29" s="46">
        <v>1580.098</v>
      </c>
      <c r="AD29" s="12">
        <f t="shared" si="10"/>
        <v>92.00000000009823</v>
      </c>
      <c r="AE29" s="46">
        <v>6190.01</v>
      </c>
      <c r="AF29" s="66">
        <f t="shared" si="11"/>
        <v>746.9999999993888</v>
      </c>
      <c r="AG29" s="29">
        <v>1847.36</v>
      </c>
      <c r="AH29" s="66">
        <f t="shared" si="11"/>
        <v>0</v>
      </c>
      <c r="AI29" s="29">
        <v>1249.32</v>
      </c>
      <c r="AJ29" s="66">
        <f t="shared" si="11"/>
        <v>0</v>
      </c>
      <c r="AK29" s="29">
        <v>222.39</v>
      </c>
      <c r="AL29" s="66">
        <f t="shared" si="11"/>
        <v>119.99999999989086</v>
      </c>
      <c r="AM29" s="29">
        <v>72.39</v>
      </c>
      <c r="AN29" s="66">
        <f t="shared" si="12"/>
        <v>0</v>
      </c>
      <c r="AO29" s="71">
        <f t="shared" si="18"/>
        <v>2789.000000001579</v>
      </c>
      <c r="AP29" s="11"/>
      <c r="AQ29" s="12">
        <f t="shared" si="13"/>
        <v>0</v>
      </c>
      <c r="AR29" s="11"/>
      <c r="AS29" s="12">
        <f t="shared" si="14"/>
        <v>0</v>
      </c>
      <c r="AT29" s="11"/>
      <c r="AU29" s="12">
        <f t="shared" si="15"/>
        <v>0</v>
      </c>
      <c r="AV29" s="11"/>
      <c r="AW29" s="12">
        <f t="shared" si="16"/>
        <v>0</v>
      </c>
      <c r="AX29" s="10">
        <f t="shared" si="17"/>
        <v>4269.000000002223</v>
      </c>
    </row>
    <row r="30" spans="1:50" ht="14.25" thickBot="1" thickTop="1">
      <c r="A30" s="5" t="s">
        <v>27</v>
      </c>
      <c r="B30" s="46">
        <v>2772.108</v>
      </c>
      <c r="C30" s="12">
        <f t="shared" si="0"/>
        <v>129.00000000036016</v>
      </c>
      <c r="D30" s="33">
        <v>726.57</v>
      </c>
      <c r="E30" s="12">
        <f t="shared" si="1"/>
        <v>70.00000000016371</v>
      </c>
      <c r="F30" s="29">
        <v>2102.316</v>
      </c>
      <c r="G30" s="12">
        <f t="shared" si="2"/>
        <v>155.99999999903957</v>
      </c>
      <c r="H30" s="29">
        <v>3015.68</v>
      </c>
      <c r="I30" s="12">
        <f t="shared" si="2"/>
        <v>0</v>
      </c>
      <c r="J30" s="29">
        <v>3738.68</v>
      </c>
      <c r="K30" s="66">
        <f t="shared" si="3"/>
        <v>917.9999999987558</v>
      </c>
      <c r="L30" s="29">
        <v>1350.67</v>
      </c>
      <c r="M30" s="69">
        <f t="shared" si="3"/>
        <v>119.99999999989086</v>
      </c>
      <c r="N30" s="29">
        <v>893.64</v>
      </c>
      <c r="O30" s="66">
        <f t="shared" si="3"/>
        <v>59.99999999994543</v>
      </c>
      <c r="P30" s="29">
        <v>574.67</v>
      </c>
      <c r="Q30" s="66">
        <f t="shared" si="4"/>
        <v>0</v>
      </c>
      <c r="R30" s="29">
        <v>218.96</v>
      </c>
      <c r="S30" s="66">
        <f t="shared" si="4"/>
        <v>180.00000000000682</v>
      </c>
      <c r="T30" s="73">
        <f t="shared" si="5"/>
        <v>1632.9999999981624</v>
      </c>
      <c r="U30" s="29">
        <v>5196.117</v>
      </c>
      <c r="V30" s="12">
        <f t="shared" si="6"/>
        <v>1385.999999998603</v>
      </c>
      <c r="W30" s="30">
        <v>2484.22</v>
      </c>
      <c r="X30" s="12">
        <f t="shared" si="7"/>
        <v>0</v>
      </c>
      <c r="Y30" s="46">
        <v>253.699</v>
      </c>
      <c r="Z30" s="12">
        <f t="shared" si="8"/>
        <v>28.00000000002001</v>
      </c>
      <c r="AA30" s="46">
        <v>11293.454</v>
      </c>
      <c r="AB30" s="12">
        <f t="shared" si="9"/>
        <v>1079.9999999981083</v>
      </c>
      <c r="AC30" s="46">
        <v>1580.152</v>
      </c>
      <c r="AD30" s="12">
        <f t="shared" si="10"/>
        <v>108.00000000017462</v>
      </c>
      <c r="AE30" s="46">
        <v>6190.346</v>
      </c>
      <c r="AF30" s="66">
        <f t="shared" si="11"/>
        <v>1007.9999999979918</v>
      </c>
      <c r="AG30" s="29">
        <v>1847.36</v>
      </c>
      <c r="AH30" s="66">
        <f t="shared" si="11"/>
        <v>0</v>
      </c>
      <c r="AI30" s="29">
        <v>1249.32</v>
      </c>
      <c r="AJ30" s="66">
        <f t="shared" si="11"/>
        <v>0</v>
      </c>
      <c r="AK30" s="29">
        <v>222.42</v>
      </c>
      <c r="AL30" s="66">
        <f t="shared" si="11"/>
        <v>180.00000000000682</v>
      </c>
      <c r="AM30" s="29">
        <v>72.39</v>
      </c>
      <c r="AN30" s="66">
        <f t="shared" si="12"/>
        <v>0</v>
      </c>
      <c r="AO30" s="71">
        <f t="shared" si="18"/>
        <v>3609.9999999948977</v>
      </c>
      <c r="AP30" s="11"/>
      <c r="AQ30" s="12">
        <f t="shared" si="13"/>
        <v>0</v>
      </c>
      <c r="AR30" s="11"/>
      <c r="AS30" s="12">
        <f t="shared" si="14"/>
        <v>0</v>
      </c>
      <c r="AT30" s="11"/>
      <c r="AU30" s="12">
        <f t="shared" si="15"/>
        <v>0</v>
      </c>
      <c r="AV30" s="11"/>
      <c r="AW30" s="12">
        <f t="shared" si="16"/>
        <v>0</v>
      </c>
      <c r="AX30" s="10">
        <f t="shared" si="17"/>
        <v>5422.999999993068</v>
      </c>
    </row>
    <row r="31" spans="1:50" ht="14.25" thickBot="1" thickTop="1">
      <c r="A31" s="5" t="s">
        <v>28</v>
      </c>
      <c r="B31" s="49">
        <v>2772.155</v>
      </c>
      <c r="C31" s="28">
        <f t="shared" si="0"/>
        <v>141.0000000000764</v>
      </c>
      <c r="D31" s="36">
        <v>726.615</v>
      </c>
      <c r="E31" s="28">
        <f>(D31-D30)*D$5</f>
        <v>89.99999999991815</v>
      </c>
      <c r="F31" s="29">
        <v>2102.376</v>
      </c>
      <c r="G31" s="28">
        <f>(F31-F30)*F$5</f>
        <v>180.00000000120053</v>
      </c>
      <c r="H31" s="29">
        <v>3015.68</v>
      </c>
      <c r="I31" s="28">
        <f>(H31-H30)*H$5</f>
        <v>0</v>
      </c>
      <c r="J31" s="29">
        <v>3738.841</v>
      </c>
      <c r="K31" s="67">
        <f>(J31-J30)*J$5</f>
        <v>966.0000000003492</v>
      </c>
      <c r="L31" s="29">
        <v>1350.69</v>
      </c>
      <c r="M31" s="69">
        <f>(L31-L30)*L$5</f>
        <v>119.99999999989086</v>
      </c>
      <c r="N31" s="29">
        <v>893.66</v>
      </c>
      <c r="O31" s="66">
        <f>(N31-N30)*N$5</f>
        <v>119.99999999989086</v>
      </c>
      <c r="P31" s="29">
        <v>574.67</v>
      </c>
      <c r="Q31" s="66">
        <f>(P31-P30)*P$5</f>
        <v>0</v>
      </c>
      <c r="R31" s="29">
        <v>218.99</v>
      </c>
      <c r="S31" s="66">
        <f>(R31-R30)*R$5</f>
        <v>180.00000000000682</v>
      </c>
      <c r="T31" s="73">
        <f t="shared" si="5"/>
        <v>1797.0000000013329</v>
      </c>
      <c r="U31" s="29">
        <v>5196.358</v>
      </c>
      <c r="V31" s="28">
        <f>(U31-U30)*U$5</f>
        <v>1445.9999999999127</v>
      </c>
      <c r="W31" s="30">
        <v>2484.22</v>
      </c>
      <c r="X31" s="28">
        <f>(W31-W30)*W$5</f>
        <v>0</v>
      </c>
      <c r="Y31" s="49">
        <v>253.706</v>
      </c>
      <c r="Z31" s="28">
        <f>(Y31-Y30)*Y$5</f>
        <v>27.999999999906322</v>
      </c>
      <c r="AA31" s="49">
        <v>11294.02</v>
      </c>
      <c r="AB31" s="28">
        <f>(AA31-AA30)*AA$5</f>
        <v>1132.000000001426</v>
      </c>
      <c r="AC31" s="49">
        <v>1580.213</v>
      </c>
      <c r="AD31" s="28">
        <f>(AC31-AC30)*AC$5</f>
        <v>121.99999999984357</v>
      </c>
      <c r="AE31" s="49">
        <v>6190.705</v>
      </c>
      <c r="AF31" s="67">
        <f>(AE31-AE30)*AE$5</f>
        <v>1077.000000001135</v>
      </c>
      <c r="AG31" s="29">
        <v>1847.36</v>
      </c>
      <c r="AH31" s="66">
        <f>(AG31-AG30)*AG$5</f>
        <v>0</v>
      </c>
      <c r="AI31" s="29">
        <v>1249.32</v>
      </c>
      <c r="AJ31" s="66">
        <f>(AI31-AI30)*AI$5</f>
        <v>0</v>
      </c>
      <c r="AK31" s="29">
        <v>222.44</v>
      </c>
      <c r="AL31" s="66">
        <f>(AK31-AK30)*AK$5</f>
        <v>120.00000000006139</v>
      </c>
      <c r="AM31" s="29">
        <v>72.39</v>
      </c>
      <c r="AN31" s="66">
        <f>(AM31-AM30)*AM$5</f>
        <v>0</v>
      </c>
      <c r="AO31" s="72">
        <f t="shared" si="18"/>
        <v>3805.0000000022237</v>
      </c>
      <c r="AP31" s="27"/>
      <c r="AQ31" s="28"/>
      <c r="AR31" s="27"/>
      <c r="AS31" s="28"/>
      <c r="AT31" s="27"/>
      <c r="AU31" s="28"/>
      <c r="AV31" s="27"/>
      <c r="AW31" s="28"/>
      <c r="AX31" s="10">
        <f t="shared" si="17"/>
        <v>5722.000000003618</v>
      </c>
    </row>
    <row r="32" spans="1:50" ht="14.25" thickBot="1" thickTop="1">
      <c r="A32" s="5" t="s">
        <v>40</v>
      </c>
      <c r="B32" s="51">
        <v>2772.181</v>
      </c>
      <c r="C32" s="14">
        <f>(B32-B30)*B$5</f>
        <v>218.99999999959618</v>
      </c>
      <c r="D32" s="38">
        <v>726.641</v>
      </c>
      <c r="E32" s="14">
        <f>(D32-D30)*D$5</f>
        <v>141.99999999982538</v>
      </c>
      <c r="F32" s="29">
        <v>2102.454</v>
      </c>
      <c r="G32" s="14">
        <f>(F32-F30)*F$5</f>
        <v>414.00000000112414</v>
      </c>
      <c r="H32" s="29">
        <v>3015.68</v>
      </c>
      <c r="I32" s="14">
        <f>(H32-H30)*H$5</f>
        <v>0</v>
      </c>
      <c r="J32" s="29">
        <v>3738.926</v>
      </c>
      <c r="K32" s="68">
        <f>(J32-J31)*J$5</f>
        <v>510.0000000002183</v>
      </c>
      <c r="L32" s="29">
        <v>1350.7</v>
      </c>
      <c r="M32" s="75">
        <f>(L32-L31)*L$5</f>
        <v>59.99999999994543</v>
      </c>
      <c r="N32" s="29">
        <v>893.67</v>
      </c>
      <c r="O32" s="67">
        <f>(N32-N31)*N$5</f>
        <v>59.99999999994543</v>
      </c>
      <c r="P32" s="29">
        <v>574.67</v>
      </c>
      <c r="Q32" s="67">
        <f>(P32-P31)*P$5</f>
        <v>0</v>
      </c>
      <c r="R32" s="29">
        <v>219.01</v>
      </c>
      <c r="S32" s="67">
        <f>(R32-R31)*R$5</f>
        <v>119.99999999989086</v>
      </c>
      <c r="T32" s="73">
        <f t="shared" si="5"/>
        <v>1525.0000000005457</v>
      </c>
      <c r="U32" s="29">
        <v>5196.49</v>
      </c>
      <c r="V32" s="14">
        <f>(U32-U31)*U$5</f>
        <v>791.9999999976426</v>
      </c>
      <c r="W32" s="30">
        <v>2484.22</v>
      </c>
      <c r="X32" s="14">
        <f>(W32-W31)*W$5</f>
        <v>0</v>
      </c>
      <c r="Y32" s="51">
        <v>253.711</v>
      </c>
      <c r="Z32" s="14">
        <f>(Y32-Y31)*Y$5</f>
        <v>20.000000000095497</v>
      </c>
      <c r="AA32" s="51">
        <v>11294.277</v>
      </c>
      <c r="AB32" s="14">
        <f>(AA32-AA31)*AA$5</f>
        <v>513.9999999992142</v>
      </c>
      <c r="AC32" s="51">
        <v>1580.247</v>
      </c>
      <c r="AD32" s="14">
        <f>(AC32-AC31)*AC$5</f>
        <v>68.000000000211</v>
      </c>
      <c r="AE32" s="51">
        <v>6190.898</v>
      </c>
      <c r="AF32" s="68">
        <f>(AE32-AE31)*AE$5</f>
        <v>579.000000000633</v>
      </c>
      <c r="AG32" s="29">
        <v>1847.36</v>
      </c>
      <c r="AH32" s="67">
        <f>(AG32-AG31)*AG$5</f>
        <v>0</v>
      </c>
      <c r="AI32" s="29">
        <v>1249.32</v>
      </c>
      <c r="AJ32" s="67">
        <f>(AI32-AI31)*AI$5</f>
        <v>0</v>
      </c>
      <c r="AK32" s="29">
        <v>222.46</v>
      </c>
      <c r="AL32" s="66">
        <f>(AK32-AK31)*AK$5</f>
        <v>120.00000000006139</v>
      </c>
      <c r="AM32" s="29">
        <v>72.39</v>
      </c>
      <c r="AN32" s="66">
        <f>(AM32-AM31)*AM$5</f>
        <v>0</v>
      </c>
      <c r="AO32" s="71">
        <f t="shared" si="18"/>
        <v>1972.9999999977963</v>
      </c>
      <c r="AP32" s="13"/>
      <c r="AQ32" s="14">
        <f>(AP32-AP30)*AP$5</f>
        <v>0</v>
      </c>
      <c r="AR32" s="13"/>
      <c r="AS32" s="14">
        <f>(AR32-AR30)*AR$5</f>
        <v>0</v>
      </c>
      <c r="AT32" s="13"/>
      <c r="AU32" s="14">
        <f>(AT32-AT30)*AT$5</f>
        <v>0</v>
      </c>
      <c r="AV32" s="13"/>
      <c r="AW32" s="14">
        <f>(AV32-AV30)*AV$5</f>
        <v>0</v>
      </c>
      <c r="AX32" s="10">
        <f t="shared" si="17"/>
        <v>3617.9999999984034</v>
      </c>
    </row>
    <row r="33" spans="2:50" ht="13.5" thickBot="1">
      <c r="B33" s="15"/>
      <c r="C33" s="16">
        <f>SUM(C8:C32)</f>
        <v>3788.99999999976</v>
      </c>
      <c r="D33" s="15"/>
      <c r="E33" s="16">
        <f>SUM(E8:E32)</f>
        <v>1517.9999999998017</v>
      </c>
      <c r="F33" s="15"/>
      <c r="G33" s="16">
        <f>SUM(G8:G32)</f>
        <v>3291.0000000019863</v>
      </c>
      <c r="H33" s="15"/>
      <c r="I33" s="16">
        <f>SUM(I8:I32)</f>
        <v>0</v>
      </c>
      <c r="J33" s="15"/>
      <c r="K33" s="17">
        <f>SUM(K8:K32)</f>
        <v>21677.999999998974</v>
      </c>
      <c r="L33" s="81"/>
      <c r="M33" s="16">
        <f>SUM(M8:M32)</f>
        <v>3540.000000000873</v>
      </c>
      <c r="N33" s="76"/>
      <c r="O33" s="16">
        <f>SUM(O8:O32)</f>
        <v>2759.999999999536</v>
      </c>
      <c r="P33" s="76"/>
      <c r="Q33" s="16">
        <f>SUM(Q8:Q32)</f>
        <v>0</v>
      </c>
      <c r="R33" s="76"/>
      <c r="S33" s="16">
        <f>SUM(S8:S32)</f>
        <v>4019.999999999925</v>
      </c>
      <c r="T33" s="16">
        <f>SUM(T8:T32)</f>
        <v>40596.000000000844</v>
      </c>
      <c r="U33" s="15"/>
      <c r="V33" s="16">
        <f>SUM(V8:V32)</f>
        <v>30456.00000000013</v>
      </c>
      <c r="W33" s="40"/>
      <c r="X33" s="16">
        <f>SUM(X8:X32)</f>
        <v>6299.999999999727</v>
      </c>
      <c r="Y33" s="15"/>
      <c r="Z33" s="16">
        <f>SUM(Z8:Z32)</f>
        <v>548.0000000000018</v>
      </c>
      <c r="AA33" s="15"/>
      <c r="AB33" s="16">
        <f>SUM(AB8:AB32)</f>
        <v>22522.000000000844</v>
      </c>
      <c r="AC33" s="15"/>
      <c r="AD33" s="16">
        <f>SUM(AD8:AD32)</f>
        <v>2963.999999999942</v>
      </c>
      <c r="AE33" s="15"/>
      <c r="AF33" s="16">
        <f>SUM(AF8:AF32)</f>
        <v>20976.000000000568</v>
      </c>
      <c r="AG33" s="58"/>
      <c r="AH33" s="16">
        <f>SUM(AH8:AH32)</f>
        <v>59.99999999994543</v>
      </c>
      <c r="AI33" s="58"/>
      <c r="AJ33" s="16">
        <f>SUM(AJ8:AJ32)</f>
        <v>0</v>
      </c>
      <c r="AK33" s="58"/>
      <c r="AL33" s="16">
        <f>SUM(AL8:AL32)</f>
        <v>2760.0000000000477</v>
      </c>
      <c r="AM33" s="58"/>
      <c r="AN33" s="16">
        <f>SUM(AN8:AN32)</f>
        <v>0</v>
      </c>
      <c r="AO33" s="77">
        <f>SUM(AO8:AO32)</f>
        <v>83826.00000000115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78">
        <f>SUM(C33+E33+G33+I33+K33+V33+X33+Z33+AB33+AD33+AF33+AQ33+AS33+AU33+AW33+M33+O33++AH33++AJ33)</f>
        <v>120402.00000000208</v>
      </c>
    </row>
    <row r="34" ht="12.75">
      <c r="F34" s="26"/>
    </row>
  </sheetData>
  <sheetProtection formatCells="0" formatColumns="0" formatRows="0"/>
  <mergeCells count="49">
    <mergeCell ref="AT6:AU6"/>
    <mergeCell ref="AE5:AF5"/>
    <mergeCell ref="AE6:AF6"/>
    <mergeCell ref="Y6:Z6"/>
    <mergeCell ref="AA5:AB5"/>
    <mergeCell ref="AA6:AB6"/>
    <mergeCell ref="Y5:Z5"/>
    <mergeCell ref="AI6:AJ6"/>
    <mergeCell ref="AP5:AQ5"/>
    <mergeCell ref="AV5:AW5"/>
    <mergeCell ref="AV6:AW6"/>
    <mergeCell ref="J6:K6"/>
    <mergeCell ref="U6:V6"/>
    <mergeCell ref="AR5:AS5"/>
    <mergeCell ref="AR6:AS6"/>
    <mergeCell ref="AC6:AD6"/>
    <mergeCell ref="AK6:AL6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AK5:AL5"/>
    <mergeCell ref="P6:Q6"/>
    <mergeCell ref="R6:S6"/>
    <mergeCell ref="AM5:AN5"/>
    <mergeCell ref="AM6:AN6"/>
    <mergeCell ref="D5:E5"/>
    <mergeCell ref="D6:E6"/>
    <mergeCell ref="F6:G6"/>
    <mergeCell ref="H5:I5"/>
    <mergeCell ref="H6:I6"/>
    <mergeCell ref="L6:M6"/>
    <mergeCell ref="L5:M5"/>
    <mergeCell ref="N5:O5"/>
    <mergeCell ref="N6:O6"/>
    <mergeCell ref="AG5:AH5"/>
    <mergeCell ref="AG6:AH6"/>
    <mergeCell ref="W6:X6"/>
    <mergeCell ref="AP6:AQ6"/>
    <mergeCell ref="AI5:AJ5"/>
    <mergeCell ref="U5:V5"/>
    <mergeCell ref="W5:X5"/>
    <mergeCell ref="R5:S5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8" sqref="F18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9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8.125" style="0" customWidth="1"/>
    <col min="20" max="20" width="11.125" style="0" customWidth="1"/>
    <col min="21" max="21" width="10.625" style="0" customWidth="1"/>
    <col min="22" max="22" width="8.875" style="0" customWidth="1"/>
    <col min="23" max="23" width="9.1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1"/>
      <c r="M2" s="21" t="s">
        <v>29</v>
      </c>
      <c r="N2" s="21"/>
      <c r="O2" s="21" t="s">
        <v>39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63">
        <v>3600</v>
      </c>
      <c r="G5" s="63"/>
      <c r="H5" s="88">
        <v>3600</v>
      </c>
      <c r="I5" s="89"/>
      <c r="J5" s="88">
        <v>3600</v>
      </c>
      <c r="K5" s="89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64">
        <v>8</v>
      </c>
      <c r="G6" s="64"/>
      <c r="H6" s="90">
        <v>10</v>
      </c>
      <c r="I6" s="91"/>
      <c r="J6" s="90">
        <v>12</v>
      </c>
      <c r="K6" s="91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8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91637.20000000478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29">
        <v>3494.543</v>
      </c>
      <c r="C8" s="44">
        <v>0</v>
      </c>
      <c r="D8" s="29">
        <v>8483.603</v>
      </c>
      <c r="E8" s="44">
        <v>0</v>
      </c>
      <c r="F8" s="29">
        <v>2214.913</v>
      </c>
      <c r="G8" s="44">
        <v>0</v>
      </c>
      <c r="H8" s="29">
        <v>5271.184</v>
      </c>
      <c r="I8" s="44">
        <v>0</v>
      </c>
      <c r="J8" s="29">
        <v>5262.084</v>
      </c>
      <c r="K8" s="44">
        <v>0</v>
      </c>
      <c r="L8" s="29">
        <v>1191.217</v>
      </c>
      <c r="M8" s="44">
        <v>0</v>
      </c>
      <c r="N8" s="29">
        <v>2751.182</v>
      </c>
      <c r="O8" s="44">
        <v>0</v>
      </c>
      <c r="P8" s="29">
        <v>1363.776</v>
      </c>
      <c r="Q8" s="44">
        <v>0</v>
      </c>
      <c r="R8" s="29">
        <v>5248.793</v>
      </c>
      <c r="S8" s="44">
        <v>0</v>
      </c>
      <c r="T8" s="29">
        <v>11565.909</v>
      </c>
      <c r="U8" s="44">
        <v>0</v>
      </c>
      <c r="V8" s="29">
        <v>7229.656</v>
      </c>
      <c r="W8" s="44">
        <v>0</v>
      </c>
      <c r="X8" s="29">
        <v>499.441</v>
      </c>
      <c r="Y8" s="44">
        <v>0</v>
      </c>
      <c r="Z8" s="29"/>
      <c r="AA8" s="44">
        <v>0</v>
      </c>
      <c r="AB8" s="29"/>
      <c r="AC8" s="44">
        <v>0</v>
      </c>
      <c r="AD8" s="29"/>
      <c r="AE8" s="44">
        <v>0</v>
      </c>
      <c r="AF8" s="29"/>
      <c r="AG8" s="44">
        <v>0</v>
      </c>
      <c r="AH8" s="45">
        <f>SUM(C8+E8+I8+K8+M8+O8+Q8+S8+U8+W8+Y8+AA8+AC8+AE8+AG8)</f>
        <v>0</v>
      </c>
    </row>
    <row r="9" spans="1:34" ht="12.75">
      <c r="A9" s="5" t="s">
        <v>6</v>
      </c>
      <c r="B9" s="46">
        <v>3494.634</v>
      </c>
      <c r="C9" s="47">
        <f aca="true" t="shared" si="0" ref="C9:C32">(B9-B8)*B$5</f>
        <v>436.7999999994936</v>
      </c>
      <c r="D9" s="46">
        <v>8483.76</v>
      </c>
      <c r="E9" s="47">
        <f aca="true" t="shared" si="1" ref="E9:G32">(D9-D8)*D$5</f>
        <v>565.2000000038242</v>
      </c>
      <c r="F9" s="46">
        <v>2215.066</v>
      </c>
      <c r="G9" s="47">
        <f t="shared" si="1"/>
        <v>550.7999999992535</v>
      </c>
      <c r="H9" s="46">
        <v>5271.334</v>
      </c>
      <c r="I9" s="47">
        <f aca="true" t="shared" si="2" ref="I9:I30">(H9-H8)*H$5</f>
        <v>539.9999999986903</v>
      </c>
      <c r="J9" s="46">
        <v>5262.142</v>
      </c>
      <c r="K9" s="47">
        <f aca="true" t="shared" si="3" ref="K9:K30">(J9-J8)*J$5</f>
        <v>208.7999999999738</v>
      </c>
      <c r="L9" s="46">
        <v>1191.281</v>
      </c>
      <c r="M9" s="47">
        <f aca="true" t="shared" si="4" ref="M9:M30">(L9-L8)*L$5</f>
        <v>307.19999999928405</v>
      </c>
      <c r="N9" s="46">
        <v>2751.27</v>
      </c>
      <c r="O9" s="47">
        <f aca="true" t="shared" si="5" ref="O9:O30">(N9-N8)*N$5</f>
        <v>422.4000000009255</v>
      </c>
      <c r="P9" s="46">
        <v>1363.818</v>
      </c>
      <c r="Q9" s="47">
        <f aca="true" t="shared" si="6" ref="Q9:Q30">(P9-P8)*P$5</f>
        <v>201.59999999959837</v>
      </c>
      <c r="R9" s="29">
        <v>5248.793</v>
      </c>
      <c r="S9" s="47">
        <f aca="true" t="shared" si="7" ref="S9:S30">(R9-R8)*R$5</f>
        <v>0</v>
      </c>
      <c r="T9" s="46">
        <v>11565.932</v>
      </c>
      <c r="U9" s="47">
        <f aca="true" t="shared" si="8" ref="U9:U30">(T9-T8)*T$5</f>
        <v>92.00000000419095</v>
      </c>
      <c r="V9" s="46">
        <v>7229.66</v>
      </c>
      <c r="W9" s="47">
        <f aca="true" t="shared" si="9" ref="W9:W30">(V9-V8)*V$5</f>
        <v>15.99999999962165</v>
      </c>
      <c r="X9" s="46">
        <v>499.471</v>
      </c>
      <c r="Y9" s="47">
        <f aca="true" t="shared" si="10" ref="Y9:Y30">(X9-X8)*X$5</f>
        <v>420.0000000004138</v>
      </c>
      <c r="Z9" s="46"/>
      <c r="AA9" s="47">
        <f aca="true" t="shared" si="11" ref="AA9:AA30">(Z9-Z8)*Z$5</f>
        <v>0</v>
      </c>
      <c r="AB9" s="46"/>
      <c r="AC9" s="47">
        <f aca="true" t="shared" si="12" ref="AC9:AC30">(AB9-AB8)*AB$5</f>
        <v>0</v>
      </c>
      <c r="AD9" s="46"/>
      <c r="AE9" s="47">
        <f aca="true" t="shared" si="13" ref="AE9:AE30">(AD9-AD8)*AD$5</f>
        <v>0</v>
      </c>
      <c r="AF9" s="46"/>
      <c r="AG9" s="47">
        <f aca="true" t="shared" si="14" ref="AG9:AG30">(AF9-AF8)*AF$5</f>
        <v>0</v>
      </c>
      <c r="AH9" s="48">
        <f>SUM(C9+E9+G9+I9+K9+M9+O9+Q9+S9+U9+W9+Y9+AA9+AC9+AE9+AG9)</f>
        <v>3760.80000000527</v>
      </c>
    </row>
    <row r="10" spans="1:34" ht="12.75">
      <c r="A10" s="5" t="s">
        <v>7</v>
      </c>
      <c r="B10" s="46">
        <v>3494.726</v>
      </c>
      <c r="C10" s="47">
        <f t="shared" si="0"/>
        <v>441.6000000004715</v>
      </c>
      <c r="D10" s="46">
        <v>8483.916</v>
      </c>
      <c r="E10" s="47">
        <f t="shared" si="1"/>
        <v>561.5999999965425</v>
      </c>
      <c r="F10" s="46">
        <v>2215.222</v>
      </c>
      <c r="G10" s="47">
        <f t="shared" si="1"/>
        <v>561.6000000014537</v>
      </c>
      <c r="H10" s="46">
        <v>5271.486</v>
      </c>
      <c r="I10" s="47">
        <f t="shared" si="2"/>
        <v>547.2000000001572</v>
      </c>
      <c r="J10" s="46">
        <v>5262.2</v>
      </c>
      <c r="K10" s="47">
        <f t="shared" si="3"/>
        <v>208.7999999999738</v>
      </c>
      <c r="L10" s="46">
        <v>1191.347</v>
      </c>
      <c r="M10" s="47">
        <f t="shared" si="4"/>
        <v>316.80000000014843</v>
      </c>
      <c r="N10" s="46">
        <v>2751.357</v>
      </c>
      <c r="O10" s="47">
        <f t="shared" si="5"/>
        <v>417.5999999999476</v>
      </c>
      <c r="P10" s="46">
        <v>1363.862</v>
      </c>
      <c r="Q10" s="47">
        <f t="shared" si="6"/>
        <v>211.20000000046275</v>
      </c>
      <c r="R10" s="29">
        <v>5248.793</v>
      </c>
      <c r="S10" s="47">
        <f t="shared" si="7"/>
        <v>0</v>
      </c>
      <c r="T10" s="46">
        <v>11565.95</v>
      </c>
      <c r="U10" s="47">
        <f t="shared" si="8"/>
        <v>72.00000000011642</v>
      </c>
      <c r="V10" s="46">
        <v>7229.664</v>
      </c>
      <c r="W10" s="47">
        <f t="shared" si="9"/>
        <v>15.99999999962165</v>
      </c>
      <c r="X10" s="46">
        <v>499.5</v>
      </c>
      <c r="Y10" s="47">
        <f t="shared" si="10"/>
        <v>405.99999999994907</v>
      </c>
      <c r="Z10" s="46"/>
      <c r="AA10" s="47">
        <f t="shared" si="11"/>
        <v>0</v>
      </c>
      <c r="AB10" s="46"/>
      <c r="AC10" s="47">
        <f t="shared" si="12"/>
        <v>0</v>
      </c>
      <c r="AD10" s="46"/>
      <c r="AE10" s="47">
        <f t="shared" si="13"/>
        <v>0</v>
      </c>
      <c r="AF10" s="46"/>
      <c r="AG10" s="47">
        <f t="shared" si="14"/>
        <v>0</v>
      </c>
      <c r="AH10" s="48">
        <f aca="true" t="shared" si="15" ref="AH10:AH33">SUM(C10+E10+G10+I10+K10+M10+O10+Q10+S10+U10+W10+Y10+AA10+AC10+AE10+AG10)</f>
        <v>3760.3999999988446</v>
      </c>
    </row>
    <row r="11" spans="1:34" ht="12.75">
      <c r="A11" s="5" t="s">
        <v>8</v>
      </c>
      <c r="B11" s="46">
        <v>3494.828</v>
      </c>
      <c r="C11" s="47">
        <f t="shared" si="0"/>
        <v>489.59999999933643</v>
      </c>
      <c r="D11" s="46">
        <v>8484.092</v>
      </c>
      <c r="E11" s="47">
        <f t="shared" si="1"/>
        <v>633.6000000046624</v>
      </c>
      <c r="F11" s="46">
        <v>2215.395</v>
      </c>
      <c r="G11" s="47">
        <f t="shared" si="1"/>
        <v>622.799999999188</v>
      </c>
      <c r="H11" s="46">
        <v>5271.657</v>
      </c>
      <c r="I11" s="47">
        <f t="shared" si="2"/>
        <v>615.6000000009954</v>
      </c>
      <c r="J11" s="46">
        <v>5262.265</v>
      </c>
      <c r="K11" s="47">
        <f t="shared" si="3"/>
        <v>234.00000000183354</v>
      </c>
      <c r="L11" s="46">
        <v>1191.421</v>
      </c>
      <c r="M11" s="47">
        <f t="shared" si="4"/>
        <v>355.2000000003318</v>
      </c>
      <c r="N11" s="46">
        <v>2751.451</v>
      </c>
      <c r="O11" s="47">
        <f t="shared" si="5"/>
        <v>451.2000000002445</v>
      </c>
      <c r="P11" s="46">
        <v>1363.91</v>
      </c>
      <c r="Q11" s="47">
        <f t="shared" si="6"/>
        <v>230.40000000000873</v>
      </c>
      <c r="R11" s="29">
        <v>5248.793</v>
      </c>
      <c r="S11" s="47">
        <f t="shared" si="7"/>
        <v>0</v>
      </c>
      <c r="T11" s="46">
        <v>11565.959</v>
      </c>
      <c r="U11" s="47">
        <f t="shared" si="8"/>
        <v>36.00000000005821</v>
      </c>
      <c r="V11" s="46">
        <v>7229.668</v>
      </c>
      <c r="W11" s="47">
        <f t="shared" si="9"/>
        <v>15.99999999962165</v>
      </c>
      <c r="X11" s="46">
        <v>499.534</v>
      </c>
      <c r="Y11" s="47">
        <f t="shared" si="10"/>
        <v>475.9999999998854</v>
      </c>
      <c r="Z11" s="46"/>
      <c r="AA11" s="47">
        <f t="shared" si="11"/>
        <v>0</v>
      </c>
      <c r="AB11" s="46"/>
      <c r="AC11" s="47">
        <f t="shared" si="12"/>
        <v>0</v>
      </c>
      <c r="AD11" s="46"/>
      <c r="AE11" s="47">
        <f t="shared" si="13"/>
        <v>0</v>
      </c>
      <c r="AF11" s="46"/>
      <c r="AG11" s="47">
        <f t="shared" si="14"/>
        <v>0</v>
      </c>
      <c r="AH11" s="48">
        <f t="shared" si="15"/>
        <v>4160.400000006166</v>
      </c>
    </row>
    <row r="12" spans="1:34" ht="12.75">
      <c r="A12" s="5" t="s">
        <v>9</v>
      </c>
      <c r="B12" s="46">
        <v>3494.898</v>
      </c>
      <c r="C12" s="47">
        <f t="shared" si="0"/>
        <v>336.0000000007858</v>
      </c>
      <c r="D12" s="46">
        <v>8484.209</v>
      </c>
      <c r="E12" s="47">
        <f t="shared" si="1"/>
        <v>421.20000000068103</v>
      </c>
      <c r="F12" s="46">
        <v>2215.514</v>
      </c>
      <c r="G12" s="47">
        <f t="shared" si="1"/>
        <v>428.4000000005108</v>
      </c>
      <c r="H12" s="46">
        <v>5271.771</v>
      </c>
      <c r="I12" s="47">
        <f t="shared" si="2"/>
        <v>410.3999999984808</v>
      </c>
      <c r="J12" s="46">
        <v>5262.309</v>
      </c>
      <c r="K12" s="47">
        <f t="shared" si="3"/>
        <v>158.39999999952852</v>
      </c>
      <c r="L12" s="46">
        <v>1191.469</v>
      </c>
      <c r="M12" s="47">
        <f t="shared" si="4"/>
        <v>230.40000000000873</v>
      </c>
      <c r="N12" s="46">
        <v>2751.514</v>
      </c>
      <c r="O12" s="47">
        <f t="shared" si="5"/>
        <v>302.40000000048894</v>
      </c>
      <c r="P12" s="46">
        <v>1363.942</v>
      </c>
      <c r="Q12" s="47">
        <f t="shared" si="6"/>
        <v>153.59999999964202</v>
      </c>
      <c r="R12" s="29">
        <v>5248.793</v>
      </c>
      <c r="S12" s="47">
        <f t="shared" si="7"/>
        <v>0</v>
      </c>
      <c r="T12" s="46">
        <v>11565.966</v>
      </c>
      <c r="U12" s="47">
        <f t="shared" si="8"/>
        <v>27.999999998428393</v>
      </c>
      <c r="V12" s="46">
        <v>7229.671</v>
      </c>
      <c r="W12" s="47">
        <f t="shared" si="9"/>
        <v>12.000000002444722</v>
      </c>
      <c r="X12" s="46">
        <v>499.553</v>
      </c>
      <c r="Y12" s="47">
        <f t="shared" si="10"/>
        <v>266.0000000000764</v>
      </c>
      <c r="Z12" s="46"/>
      <c r="AA12" s="47">
        <f t="shared" si="11"/>
        <v>0</v>
      </c>
      <c r="AB12" s="46"/>
      <c r="AC12" s="47">
        <f t="shared" si="12"/>
        <v>0</v>
      </c>
      <c r="AD12" s="46"/>
      <c r="AE12" s="47">
        <f t="shared" si="13"/>
        <v>0</v>
      </c>
      <c r="AF12" s="46"/>
      <c r="AG12" s="47">
        <f t="shared" si="14"/>
        <v>0</v>
      </c>
      <c r="AH12" s="48">
        <f t="shared" si="15"/>
        <v>2746.800000001076</v>
      </c>
    </row>
    <row r="13" spans="1:34" ht="12.75">
      <c r="A13" s="5" t="s">
        <v>10</v>
      </c>
      <c r="B13" s="46">
        <v>3494.996</v>
      </c>
      <c r="C13" s="47">
        <f t="shared" si="0"/>
        <v>470.39999999979045</v>
      </c>
      <c r="D13" s="46">
        <v>8484.381</v>
      </c>
      <c r="E13" s="47">
        <f t="shared" si="1"/>
        <v>619.1999999951804</v>
      </c>
      <c r="F13" s="46">
        <v>2215.686</v>
      </c>
      <c r="G13" s="47">
        <f t="shared" si="1"/>
        <v>619.2000000000917</v>
      </c>
      <c r="H13" s="46">
        <v>5271.939</v>
      </c>
      <c r="I13" s="47">
        <f t="shared" si="2"/>
        <v>604.8000000020693</v>
      </c>
      <c r="J13" s="46">
        <v>5262.372</v>
      </c>
      <c r="K13" s="47">
        <f t="shared" si="3"/>
        <v>226.8000000003667</v>
      </c>
      <c r="L13" s="46">
        <v>1191.541</v>
      </c>
      <c r="M13" s="47">
        <f t="shared" si="4"/>
        <v>345.5999999994674</v>
      </c>
      <c r="N13" s="46">
        <v>2751.606</v>
      </c>
      <c r="O13" s="47">
        <f t="shared" si="5"/>
        <v>441.6000000004715</v>
      </c>
      <c r="P13" s="46">
        <v>1363.989</v>
      </c>
      <c r="Q13" s="47">
        <f t="shared" si="6"/>
        <v>225.60000000012224</v>
      </c>
      <c r="R13" s="29">
        <v>5248.793</v>
      </c>
      <c r="S13" s="47">
        <f t="shared" si="7"/>
        <v>0</v>
      </c>
      <c r="T13" s="46">
        <v>11565.975</v>
      </c>
      <c r="U13" s="47">
        <f t="shared" si="8"/>
        <v>36.00000000005821</v>
      </c>
      <c r="V13" s="46">
        <v>7229.675</v>
      </c>
      <c r="W13" s="47">
        <f t="shared" si="9"/>
        <v>15.99999999962165</v>
      </c>
      <c r="X13" s="46">
        <v>499.587</v>
      </c>
      <c r="Y13" s="47">
        <f t="shared" si="10"/>
        <v>475.9999999998854</v>
      </c>
      <c r="Z13" s="46"/>
      <c r="AA13" s="47">
        <f t="shared" si="11"/>
        <v>0</v>
      </c>
      <c r="AB13" s="46"/>
      <c r="AC13" s="47">
        <f t="shared" si="12"/>
        <v>0</v>
      </c>
      <c r="AD13" s="46"/>
      <c r="AE13" s="47">
        <f t="shared" si="13"/>
        <v>0</v>
      </c>
      <c r="AF13" s="46"/>
      <c r="AG13" s="47">
        <f t="shared" si="14"/>
        <v>0</v>
      </c>
      <c r="AH13" s="48">
        <f t="shared" si="15"/>
        <v>4081.199999997125</v>
      </c>
    </row>
    <row r="14" spans="1:34" ht="12.75">
      <c r="A14" s="5" t="s">
        <v>11</v>
      </c>
      <c r="B14" s="46">
        <v>3495.081</v>
      </c>
      <c r="C14" s="47">
        <f t="shared" si="0"/>
        <v>408.0000000001746</v>
      </c>
      <c r="D14" s="46">
        <v>8484.527</v>
      </c>
      <c r="E14" s="47">
        <f t="shared" si="1"/>
        <v>525.600000002305</v>
      </c>
      <c r="F14" s="46">
        <v>2215.829</v>
      </c>
      <c r="G14" s="47">
        <f t="shared" si="1"/>
        <v>514.8000000001048</v>
      </c>
      <c r="H14" s="46">
        <v>5272.08</v>
      </c>
      <c r="I14" s="47">
        <f t="shared" si="2"/>
        <v>507.59999999863794</v>
      </c>
      <c r="J14" s="46">
        <v>5262.425</v>
      </c>
      <c r="K14" s="47">
        <f t="shared" si="3"/>
        <v>190.7999999995809</v>
      </c>
      <c r="L14" s="46">
        <v>1191.601</v>
      </c>
      <c r="M14" s="47">
        <f t="shared" si="4"/>
        <v>288.00000000082946</v>
      </c>
      <c r="N14" s="46">
        <v>2751.689</v>
      </c>
      <c r="O14" s="47">
        <f t="shared" si="5"/>
        <v>398.39999999821885</v>
      </c>
      <c r="P14" s="46">
        <v>1364.026</v>
      </c>
      <c r="Q14" s="47">
        <f t="shared" si="6"/>
        <v>177.6000000001659</v>
      </c>
      <c r="R14" s="29">
        <v>5248.793</v>
      </c>
      <c r="S14" s="47">
        <f t="shared" si="7"/>
        <v>0</v>
      </c>
      <c r="T14" s="46">
        <v>11565.988</v>
      </c>
      <c r="U14" s="47">
        <f t="shared" si="8"/>
        <v>51.99999999604188</v>
      </c>
      <c r="V14" s="46">
        <v>7229.679</v>
      </c>
      <c r="W14" s="47">
        <f t="shared" si="9"/>
        <v>15.99999999962165</v>
      </c>
      <c r="X14" s="46">
        <v>499.61</v>
      </c>
      <c r="Y14" s="47">
        <f t="shared" si="10"/>
        <v>322.0000000003438</v>
      </c>
      <c r="Z14" s="46"/>
      <c r="AA14" s="47">
        <f t="shared" si="11"/>
        <v>0</v>
      </c>
      <c r="AB14" s="46"/>
      <c r="AC14" s="47">
        <f t="shared" si="12"/>
        <v>0</v>
      </c>
      <c r="AD14" s="46"/>
      <c r="AE14" s="47">
        <f t="shared" si="13"/>
        <v>0</v>
      </c>
      <c r="AF14" s="46"/>
      <c r="AG14" s="47">
        <f t="shared" si="14"/>
        <v>0</v>
      </c>
      <c r="AH14" s="48">
        <f t="shared" si="15"/>
        <v>3400.799999996025</v>
      </c>
    </row>
    <row r="15" spans="1:34" ht="12.75">
      <c r="A15" s="5" t="s">
        <v>12</v>
      </c>
      <c r="B15" s="46">
        <v>3495.168</v>
      </c>
      <c r="C15" s="47">
        <f t="shared" si="0"/>
        <v>417.5999999999476</v>
      </c>
      <c r="D15" s="46">
        <v>8484.668</v>
      </c>
      <c r="E15" s="47">
        <f t="shared" si="1"/>
        <v>507.59999999863794</v>
      </c>
      <c r="F15" s="46">
        <v>2215.975</v>
      </c>
      <c r="G15" s="47">
        <f t="shared" si="1"/>
        <v>525.5999999990308</v>
      </c>
      <c r="H15" s="46">
        <v>5272.221</v>
      </c>
      <c r="I15" s="47">
        <f t="shared" si="2"/>
        <v>507.59999999863794</v>
      </c>
      <c r="J15" s="46">
        <v>5262.479</v>
      </c>
      <c r="K15" s="47">
        <f t="shared" si="3"/>
        <v>194.40000000031432</v>
      </c>
      <c r="L15" s="46">
        <v>1191.664</v>
      </c>
      <c r="M15" s="47">
        <f t="shared" si="4"/>
        <v>302.39999999939755</v>
      </c>
      <c r="N15" s="46">
        <v>2751.775</v>
      </c>
      <c r="O15" s="47">
        <f t="shared" si="5"/>
        <v>412.8000000011525</v>
      </c>
      <c r="P15" s="46">
        <v>1364.062</v>
      </c>
      <c r="Q15" s="47">
        <f t="shared" si="6"/>
        <v>172.799999999188</v>
      </c>
      <c r="R15" s="29">
        <v>5248.793</v>
      </c>
      <c r="S15" s="47">
        <f t="shared" si="7"/>
        <v>0</v>
      </c>
      <c r="T15" s="46">
        <v>11566.004</v>
      </c>
      <c r="U15" s="47">
        <f t="shared" si="8"/>
        <v>64.00000000576256</v>
      </c>
      <c r="V15" s="46">
        <v>7229.683</v>
      </c>
      <c r="W15" s="47">
        <f t="shared" si="9"/>
        <v>15.99999999962165</v>
      </c>
      <c r="X15" s="46">
        <v>499.639</v>
      </c>
      <c r="Y15" s="47">
        <f t="shared" si="10"/>
        <v>405.99999999994907</v>
      </c>
      <c r="Z15" s="46"/>
      <c r="AA15" s="47">
        <f t="shared" si="11"/>
        <v>0</v>
      </c>
      <c r="AB15" s="46"/>
      <c r="AC15" s="47">
        <f t="shared" si="12"/>
        <v>0</v>
      </c>
      <c r="AD15" s="46"/>
      <c r="AE15" s="47">
        <f t="shared" si="13"/>
        <v>0</v>
      </c>
      <c r="AF15" s="46"/>
      <c r="AG15" s="47">
        <f t="shared" si="14"/>
        <v>0</v>
      </c>
      <c r="AH15" s="48">
        <f t="shared" si="15"/>
        <v>3526.80000000164</v>
      </c>
    </row>
    <row r="16" spans="1:34" ht="12.75">
      <c r="A16" s="5" t="s">
        <v>13</v>
      </c>
      <c r="B16" s="46">
        <v>3495.279</v>
      </c>
      <c r="C16" s="47">
        <f t="shared" si="0"/>
        <v>532.7999999994063</v>
      </c>
      <c r="D16" s="46">
        <v>8484.855</v>
      </c>
      <c r="E16" s="47">
        <f t="shared" si="1"/>
        <v>673.1999999996333</v>
      </c>
      <c r="F16" s="46">
        <v>2216.159</v>
      </c>
      <c r="G16" s="47">
        <f t="shared" si="1"/>
        <v>662.4000000007072</v>
      </c>
      <c r="H16" s="46">
        <v>5272.399</v>
      </c>
      <c r="I16" s="47">
        <f t="shared" si="2"/>
        <v>640.8000000028551</v>
      </c>
      <c r="J16" s="46">
        <v>5262.547</v>
      </c>
      <c r="K16" s="47">
        <f t="shared" si="3"/>
        <v>244.79999999748543</v>
      </c>
      <c r="L16" s="46">
        <v>1191.745</v>
      </c>
      <c r="M16" s="47">
        <f t="shared" si="4"/>
        <v>388.79999999953725</v>
      </c>
      <c r="N16" s="46">
        <v>2751.88</v>
      </c>
      <c r="O16" s="47">
        <f t="shared" si="5"/>
        <v>504.0000000000873</v>
      </c>
      <c r="P16" s="46">
        <v>1364.101</v>
      </c>
      <c r="Q16" s="47">
        <f t="shared" si="6"/>
        <v>187.20000000103028</v>
      </c>
      <c r="R16" s="29">
        <v>5248.793</v>
      </c>
      <c r="S16" s="47">
        <f t="shared" si="7"/>
        <v>0</v>
      </c>
      <c r="T16" s="46">
        <v>11566.019</v>
      </c>
      <c r="U16" s="47">
        <f t="shared" si="8"/>
        <v>59.999999997671694</v>
      </c>
      <c r="V16" s="46">
        <v>7229.69</v>
      </c>
      <c r="W16" s="47">
        <f t="shared" si="9"/>
        <v>27.999999998428393</v>
      </c>
      <c r="X16" s="46">
        <v>499.673</v>
      </c>
      <c r="Y16" s="47">
        <f t="shared" si="10"/>
        <v>475.9999999998854</v>
      </c>
      <c r="Z16" s="46"/>
      <c r="AA16" s="47">
        <f t="shared" si="11"/>
        <v>0</v>
      </c>
      <c r="AB16" s="46"/>
      <c r="AC16" s="47">
        <f t="shared" si="12"/>
        <v>0</v>
      </c>
      <c r="AD16" s="46"/>
      <c r="AE16" s="47">
        <f t="shared" si="13"/>
        <v>0</v>
      </c>
      <c r="AF16" s="46"/>
      <c r="AG16" s="47">
        <f t="shared" si="14"/>
        <v>0</v>
      </c>
      <c r="AH16" s="48">
        <f t="shared" si="15"/>
        <v>4397.999999996728</v>
      </c>
    </row>
    <row r="17" spans="1:34" ht="12.75">
      <c r="A17" s="5" t="s">
        <v>14</v>
      </c>
      <c r="B17" s="46">
        <v>3495.363</v>
      </c>
      <c r="C17" s="47">
        <f t="shared" si="0"/>
        <v>403.19999999919673</v>
      </c>
      <c r="D17" s="46">
        <v>8484.994</v>
      </c>
      <c r="E17" s="47">
        <f t="shared" si="1"/>
        <v>500.40000000371947</v>
      </c>
      <c r="F17" s="46">
        <v>2216.301</v>
      </c>
      <c r="G17" s="47">
        <f t="shared" si="1"/>
        <v>511.19999999937136</v>
      </c>
      <c r="H17" s="46">
        <v>5272.531</v>
      </c>
      <c r="I17" s="47">
        <f t="shared" si="2"/>
        <v>475.19999999858555</v>
      </c>
      <c r="J17" s="46">
        <v>5262.596</v>
      </c>
      <c r="K17" s="47">
        <f t="shared" si="3"/>
        <v>176.39999999992142</v>
      </c>
      <c r="L17" s="46">
        <v>1191.807</v>
      </c>
      <c r="M17" s="47">
        <f t="shared" si="4"/>
        <v>297.60000000060245</v>
      </c>
      <c r="N17" s="46">
        <v>2751.959</v>
      </c>
      <c r="O17" s="47">
        <f t="shared" si="5"/>
        <v>379.19999999867287</v>
      </c>
      <c r="P17" s="46">
        <v>1364.134</v>
      </c>
      <c r="Q17" s="47">
        <f t="shared" si="6"/>
        <v>158.39999999952852</v>
      </c>
      <c r="R17" s="29">
        <v>5248.793</v>
      </c>
      <c r="S17" s="47">
        <f t="shared" si="7"/>
        <v>0</v>
      </c>
      <c r="T17" s="46">
        <v>11566.03</v>
      </c>
      <c r="U17" s="47">
        <f t="shared" si="8"/>
        <v>44.00000000168802</v>
      </c>
      <c r="V17" s="46">
        <v>7229.694</v>
      </c>
      <c r="W17" s="47">
        <f t="shared" si="9"/>
        <v>16.00000000325963</v>
      </c>
      <c r="X17" s="46">
        <v>499.695</v>
      </c>
      <c r="Y17" s="47">
        <f t="shared" si="10"/>
        <v>307.99999999987904</v>
      </c>
      <c r="Z17" s="46"/>
      <c r="AA17" s="47">
        <f t="shared" si="11"/>
        <v>0</v>
      </c>
      <c r="AB17" s="46"/>
      <c r="AC17" s="47">
        <f t="shared" si="12"/>
        <v>0</v>
      </c>
      <c r="AD17" s="46"/>
      <c r="AE17" s="47">
        <f t="shared" si="13"/>
        <v>0</v>
      </c>
      <c r="AF17" s="46"/>
      <c r="AG17" s="47">
        <f t="shared" si="14"/>
        <v>0</v>
      </c>
      <c r="AH17" s="48">
        <f t="shared" si="15"/>
        <v>3269.600000004425</v>
      </c>
    </row>
    <row r="18" spans="1:34" ht="12.75">
      <c r="A18" s="5" t="s">
        <v>15</v>
      </c>
      <c r="B18" s="46">
        <v>3495.363</v>
      </c>
      <c r="C18" s="47">
        <f t="shared" si="0"/>
        <v>0</v>
      </c>
      <c r="D18" s="46">
        <v>8485.126</v>
      </c>
      <c r="E18" s="47">
        <f t="shared" si="1"/>
        <v>475.19999999858555</v>
      </c>
      <c r="F18" s="46">
        <v>2216.44</v>
      </c>
      <c r="G18" s="47">
        <f t="shared" si="1"/>
        <v>500.4000000004453</v>
      </c>
      <c r="H18" s="46">
        <v>5272.677</v>
      </c>
      <c r="I18" s="47">
        <f t="shared" si="2"/>
        <v>525.5999999990308</v>
      </c>
      <c r="J18" s="46">
        <v>5262.645</v>
      </c>
      <c r="K18" s="47">
        <f t="shared" si="3"/>
        <v>176.4000000031956</v>
      </c>
      <c r="L18" s="46">
        <v>1191.869</v>
      </c>
      <c r="M18" s="47">
        <f t="shared" si="4"/>
        <v>297.59999999951106</v>
      </c>
      <c r="N18" s="46">
        <v>2752</v>
      </c>
      <c r="O18" s="47">
        <f t="shared" si="5"/>
        <v>196.80000000080327</v>
      </c>
      <c r="P18" s="46">
        <v>1364.167</v>
      </c>
      <c r="Q18" s="47">
        <f t="shared" si="6"/>
        <v>158.39999999952852</v>
      </c>
      <c r="R18" s="29">
        <v>5248.794</v>
      </c>
      <c r="S18" s="47">
        <f t="shared" si="7"/>
        <v>8.000000001629815</v>
      </c>
      <c r="T18" s="46">
        <v>11566.039</v>
      </c>
      <c r="U18" s="47">
        <f t="shared" si="8"/>
        <v>36.00000000005821</v>
      </c>
      <c r="V18" s="46">
        <v>7229.697</v>
      </c>
      <c r="W18" s="47">
        <f t="shared" si="9"/>
        <v>11.999999998806743</v>
      </c>
      <c r="X18" s="46">
        <v>499.717</v>
      </c>
      <c r="Y18" s="47">
        <f t="shared" si="10"/>
        <v>307.99999999987904</v>
      </c>
      <c r="Z18" s="46"/>
      <c r="AA18" s="47">
        <f t="shared" si="11"/>
        <v>0</v>
      </c>
      <c r="AB18" s="46"/>
      <c r="AC18" s="47">
        <f t="shared" si="12"/>
        <v>0</v>
      </c>
      <c r="AD18" s="46"/>
      <c r="AE18" s="47">
        <f t="shared" si="13"/>
        <v>0</v>
      </c>
      <c r="AF18" s="46"/>
      <c r="AG18" s="47">
        <f t="shared" si="14"/>
        <v>0</v>
      </c>
      <c r="AH18" s="48">
        <f t="shared" si="15"/>
        <v>2694.400000001474</v>
      </c>
    </row>
    <row r="19" spans="1:34" ht="12.75">
      <c r="A19" s="5" t="s">
        <v>16</v>
      </c>
      <c r="B19" s="46">
        <v>3495.569</v>
      </c>
      <c r="C19" s="47">
        <f t="shared" si="0"/>
        <v>988.8000000006286</v>
      </c>
      <c r="D19" s="46">
        <v>8485.307</v>
      </c>
      <c r="E19" s="47">
        <f t="shared" si="1"/>
        <v>651.6000000017812</v>
      </c>
      <c r="F19" s="46">
        <v>2216.635</v>
      </c>
      <c r="G19" s="47">
        <f t="shared" si="1"/>
        <v>702.0000000005894</v>
      </c>
      <c r="H19" s="46">
        <v>5272.89</v>
      </c>
      <c r="I19" s="47">
        <f t="shared" si="2"/>
        <v>766.8000000023312</v>
      </c>
      <c r="J19" s="46">
        <v>5262.713</v>
      </c>
      <c r="K19" s="47">
        <f t="shared" si="3"/>
        <v>244.79999999748543</v>
      </c>
      <c r="L19" s="46">
        <v>1191.95</v>
      </c>
      <c r="M19" s="47">
        <f t="shared" si="4"/>
        <v>388.80000000062864</v>
      </c>
      <c r="N19" s="46">
        <v>2752.142</v>
      </c>
      <c r="O19" s="47">
        <f t="shared" si="5"/>
        <v>681.5999999991618</v>
      </c>
      <c r="P19" s="46">
        <v>1364.213</v>
      </c>
      <c r="Q19" s="47">
        <f t="shared" si="6"/>
        <v>220.80000000023574</v>
      </c>
      <c r="R19" s="29">
        <v>5248.795</v>
      </c>
      <c r="S19" s="47">
        <f t="shared" si="7"/>
        <v>8.000000001629815</v>
      </c>
      <c r="T19" s="46">
        <v>11566.053</v>
      </c>
      <c r="U19" s="47">
        <f t="shared" si="8"/>
        <v>55.999999996856786</v>
      </c>
      <c r="V19" s="46">
        <v>7229.702</v>
      </c>
      <c r="W19" s="47">
        <f t="shared" si="9"/>
        <v>20.000000000436557</v>
      </c>
      <c r="X19" s="46">
        <v>499.747</v>
      </c>
      <c r="Y19" s="47">
        <f t="shared" si="10"/>
        <v>420.0000000004138</v>
      </c>
      <c r="Z19" s="46"/>
      <c r="AA19" s="47">
        <f t="shared" si="11"/>
        <v>0</v>
      </c>
      <c r="AB19" s="46"/>
      <c r="AC19" s="47">
        <f t="shared" si="12"/>
        <v>0</v>
      </c>
      <c r="AD19" s="46"/>
      <c r="AE19" s="47">
        <f t="shared" si="13"/>
        <v>0</v>
      </c>
      <c r="AF19" s="46"/>
      <c r="AG19" s="47">
        <f t="shared" si="14"/>
        <v>0</v>
      </c>
      <c r="AH19" s="48">
        <f t="shared" si="15"/>
        <v>5149.200000002179</v>
      </c>
    </row>
    <row r="20" spans="1:34" ht="12.75">
      <c r="A20" s="5" t="s">
        <v>17</v>
      </c>
      <c r="B20" s="46">
        <v>3495.645</v>
      </c>
      <c r="C20" s="47">
        <f t="shared" si="0"/>
        <v>364.8000000001048</v>
      </c>
      <c r="D20" s="46">
        <v>8485.424</v>
      </c>
      <c r="E20" s="47">
        <f t="shared" si="1"/>
        <v>421.20000000068103</v>
      </c>
      <c r="F20" s="46">
        <v>2216.757</v>
      </c>
      <c r="G20" s="47">
        <f t="shared" si="1"/>
        <v>439.19999999943684</v>
      </c>
      <c r="H20" s="46">
        <v>5273.022</v>
      </c>
      <c r="I20" s="47">
        <f t="shared" si="2"/>
        <v>475.19999999858555</v>
      </c>
      <c r="J20" s="46">
        <v>5262.754</v>
      </c>
      <c r="K20" s="47">
        <f t="shared" si="3"/>
        <v>147.60000000060245</v>
      </c>
      <c r="L20" s="46">
        <v>1192.001</v>
      </c>
      <c r="M20" s="47">
        <f t="shared" si="4"/>
        <v>244.79999999966822</v>
      </c>
      <c r="N20" s="46">
        <v>2752.211</v>
      </c>
      <c r="O20" s="47">
        <f t="shared" si="5"/>
        <v>331.1999999998079</v>
      </c>
      <c r="P20" s="46">
        <v>1364.237</v>
      </c>
      <c r="Q20" s="47">
        <f t="shared" si="6"/>
        <v>115.20000000055006</v>
      </c>
      <c r="R20" s="29">
        <v>5248.795</v>
      </c>
      <c r="S20" s="47">
        <f t="shared" si="7"/>
        <v>0</v>
      </c>
      <c r="T20" s="46">
        <v>11566.067</v>
      </c>
      <c r="U20" s="47">
        <f t="shared" si="8"/>
        <v>55.999999996856786</v>
      </c>
      <c r="V20" s="46">
        <v>7229.705</v>
      </c>
      <c r="W20" s="47">
        <f t="shared" si="9"/>
        <v>11.999999998806743</v>
      </c>
      <c r="X20" s="46">
        <v>499.764</v>
      </c>
      <c r="Y20" s="47">
        <f t="shared" si="10"/>
        <v>237.9999999999427</v>
      </c>
      <c r="Z20" s="46"/>
      <c r="AA20" s="47">
        <f t="shared" si="11"/>
        <v>0</v>
      </c>
      <c r="AB20" s="46"/>
      <c r="AC20" s="47">
        <f t="shared" si="12"/>
        <v>0</v>
      </c>
      <c r="AD20" s="46"/>
      <c r="AE20" s="47">
        <f t="shared" si="13"/>
        <v>0</v>
      </c>
      <c r="AF20" s="46"/>
      <c r="AG20" s="47">
        <f t="shared" si="14"/>
        <v>0</v>
      </c>
      <c r="AH20" s="48">
        <f t="shared" si="15"/>
        <v>2845.199999995043</v>
      </c>
    </row>
    <row r="21" spans="1:34" ht="12.75">
      <c r="A21" s="5" t="s">
        <v>18</v>
      </c>
      <c r="B21" s="46">
        <v>3495.778</v>
      </c>
      <c r="C21" s="47">
        <f t="shared" si="0"/>
        <v>638.399999999092</v>
      </c>
      <c r="D21" s="46">
        <v>8485.632</v>
      </c>
      <c r="E21" s="47">
        <f t="shared" si="1"/>
        <v>748.79999999539</v>
      </c>
      <c r="F21" s="46">
        <v>2216.978</v>
      </c>
      <c r="G21" s="47">
        <f t="shared" si="1"/>
        <v>795.6000000000131</v>
      </c>
      <c r="H21" s="46">
        <v>5273.244</v>
      </c>
      <c r="I21" s="47">
        <f t="shared" si="2"/>
        <v>799.1999999991094</v>
      </c>
      <c r="J21" s="46">
        <v>5262.831</v>
      </c>
      <c r="K21" s="47">
        <f t="shared" si="3"/>
        <v>277.200000000812</v>
      </c>
      <c r="L21" s="46">
        <v>1192.091</v>
      </c>
      <c r="M21" s="47">
        <f t="shared" si="4"/>
        <v>431.9999999996071</v>
      </c>
      <c r="N21" s="46">
        <v>2752.333</v>
      </c>
      <c r="O21" s="47">
        <f t="shared" si="5"/>
        <v>585.6000000014319</v>
      </c>
      <c r="P21" s="46">
        <v>1364.285</v>
      </c>
      <c r="Q21" s="47">
        <f t="shared" si="6"/>
        <v>230.40000000000873</v>
      </c>
      <c r="R21" s="29">
        <v>5248.795</v>
      </c>
      <c r="S21" s="47">
        <f t="shared" si="7"/>
        <v>0</v>
      </c>
      <c r="T21" s="46">
        <v>11566.088</v>
      </c>
      <c r="U21" s="47">
        <f t="shared" si="8"/>
        <v>84.00000000256114</v>
      </c>
      <c r="V21" s="46">
        <v>7229.711</v>
      </c>
      <c r="W21" s="47">
        <f t="shared" si="9"/>
        <v>24.000000001251465</v>
      </c>
      <c r="X21" s="46">
        <v>499.797</v>
      </c>
      <c r="Y21" s="47">
        <f t="shared" si="10"/>
        <v>462.00000000021646</v>
      </c>
      <c r="Z21" s="46"/>
      <c r="AA21" s="47">
        <f t="shared" si="11"/>
        <v>0</v>
      </c>
      <c r="AB21" s="46"/>
      <c r="AC21" s="47">
        <f t="shared" si="12"/>
        <v>0</v>
      </c>
      <c r="AD21" s="46"/>
      <c r="AE21" s="47">
        <f t="shared" si="13"/>
        <v>0</v>
      </c>
      <c r="AF21" s="46"/>
      <c r="AG21" s="47">
        <f t="shared" si="14"/>
        <v>0</v>
      </c>
      <c r="AH21" s="48">
        <f t="shared" si="15"/>
        <v>5077.199999999493</v>
      </c>
    </row>
    <row r="22" spans="1:34" ht="12.75">
      <c r="A22" s="5" t="s">
        <v>19</v>
      </c>
      <c r="B22" s="46">
        <v>3495.87</v>
      </c>
      <c r="C22" s="47">
        <f t="shared" si="0"/>
        <v>441.6000000004715</v>
      </c>
      <c r="D22" s="46">
        <v>8485.773</v>
      </c>
      <c r="E22" s="47">
        <f t="shared" si="1"/>
        <v>507.59999999863794</v>
      </c>
      <c r="F22" s="46">
        <v>2217.126</v>
      </c>
      <c r="G22" s="47">
        <f t="shared" si="1"/>
        <v>532.8000000004977</v>
      </c>
      <c r="H22" s="46">
        <v>5273.403</v>
      </c>
      <c r="I22" s="47">
        <f t="shared" si="2"/>
        <v>572.4000000020169</v>
      </c>
      <c r="J22" s="46">
        <v>5262.882</v>
      </c>
      <c r="K22" s="47">
        <f t="shared" si="3"/>
        <v>183.59999999811407</v>
      </c>
      <c r="L22" s="46">
        <v>1192.152</v>
      </c>
      <c r="M22" s="47">
        <f t="shared" si="4"/>
        <v>292.80000000071595</v>
      </c>
      <c r="N22" s="46">
        <v>2752.415</v>
      </c>
      <c r="O22" s="47">
        <f t="shared" si="5"/>
        <v>393.59999999942374</v>
      </c>
      <c r="P22" s="46">
        <v>1364.316</v>
      </c>
      <c r="Q22" s="47">
        <f t="shared" si="6"/>
        <v>148.79999999975553</v>
      </c>
      <c r="R22" s="29">
        <v>5248.795</v>
      </c>
      <c r="S22" s="47">
        <f t="shared" si="7"/>
        <v>0</v>
      </c>
      <c r="T22" s="46">
        <v>11566.1</v>
      </c>
      <c r="U22" s="47">
        <f t="shared" si="8"/>
        <v>48.00000000250293</v>
      </c>
      <c r="V22" s="46">
        <v>7229.715</v>
      </c>
      <c r="W22" s="47">
        <f t="shared" si="9"/>
        <v>15.99999999962165</v>
      </c>
      <c r="X22" s="46">
        <v>499.817</v>
      </c>
      <c r="Y22" s="47">
        <f t="shared" si="10"/>
        <v>279.99999999974534</v>
      </c>
      <c r="Z22" s="46"/>
      <c r="AA22" s="47">
        <f t="shared" si="11"/>
        <v>0</v>
      </c>
      <c r="AB22" s="46"/>
      <c r="AC22" s="47">
        <f t="shared" si="12"/>
        <v>0</v>
      </c>
      <c r="AD22" s="46"/>
      <c r="AE22" s="47">
        <f t="shared" si="13"/>
        <v>0</v>
      </c>
      <c r="AF22" s="46"/>
      <c r="AG22" s="47">
        <f t="shared" si="14"/>
        <v>0</v>
      </c>
      <c r="AH22" s="48">
        <f t="shared" si="15"/>
        <v>3417.200000001503</v>
      </c>
    </row>
    <row r="23" spans="1:34" ht="12.75">
      <c r="A23" s="5" t="s">
        <v>20</v>
      </c>
      <c r="B23" s="46">
        <v>3495.975</v>
      </c>
      <c r="C23" s="47">
        <f t="shared" si="0"/>
        <v>504.0000000000873</v>
      </c>
      <c r="D23" s="46">
        <v>8485.935</v>
      </c>
      <c r="E23" s="47">
        <f t="shared" si="1"/>
        <v>583.200000000943</v>
      </c>
      <c r="F23" s="46">
        <v>2217.299</v>
      </c>
      <c r="G23" s="47">
        <f t="shared" si="1"/>
        <v>622.799999999188</v>
      </c>
      <c r="H23" s="46">
        <v>5273.587</v>
      </c>
      <c r="I23" s="47">
        <f t="shared" si="2"/>
        <v>662.4000000007072</v>
      </c>
      <c r="J23" s="46">
        <v>5262.94</v>
      </c>
      <c r="K23" s="47">
        <f t="shared" si="3"/>
        <v>208.7999999999738</v>
      </c>
      <c r="L23" s="46">
        <v>1192.222</v>
      </c>
      <c r="M23" s="47">
        <f t="shared" si="4"/>
        <v>335.9999999996944</v>
      </c>
      <c r="N23" s="46">
        <v>2752.506</v>
      </c>
      <c r="O23" s="47">
        <f t="shared" si="5"/>
        <v>436.7999999994936</v>
      </c>
      <c r="P23" s="46">
        <v>1364.352</v>
      </c>
      <c r="Q23" s="47">
        <f t="shared" si="6"/>
        <v>172.8000000002794</v>
      </c>
      <c r="R23" s="29">
        <v>5248.795</v>
      </c>
      <c r="S23" s="47">
        <f t="shared" si="7"/>
        <v>0</v>
      </c>
      <c r="T23" s="46">
        <v>11566.115</v>
      </c>
      <c r="U23" s="47">
        <f t="shared" si="8"/>
        <v>59.999999997671694</v>
      </c>
      <c r="V23" s="46">
        <v>7229.72</v>
      </c>
      <c r="W23" s="47">
        <f t="shared" si="9"/>
        <v>20.000000000436557</v>
      </c>
      <c r="X23" s="46">
        <v>499.842</v>
      </c>
      <c r="Y23" s="47">
        <f t="shared" si="10"/>
        <v>349.9999999996817</v>
      </c>
      <c r="Z23" s="46"/>
      <c r="AA23" s="47">
        <f t="shared" si="11"/>
        <v>0</v>
      </c>
      <c r="AB23" s="46"/>
      <c r="AC23" s="47">
        <f t="shared" si="12"/>
        <v>0</v>
      </c>
      <c r="AD23" s="46"/>
      <c r="AE23" s="47">
        <f t="shared" si="13"/>
        <v>0</v>
      </c>
      <c r="AF23" s="46"/>
      <c r="AG23" s="47">
        <f t="shared" si="14"/>
        <v>0</v>
      </c>
      <c r="AH23" s="48">
        <f t="shared" si="15"/>
        <v>3956.7999999981566</v>
      </c>
    </row>
    <row r="24" spans="1:34" ht="12.75">
      <c r="A24" s="5" t="s">
        <v>21</v>
      </c>
      <c r="B24" s="46">
        <v>3496.078</v>
      </c>
      <c r="C24" s="47">
        <f t="shared" si="0"/>
        <v>494.4000000003143</v>
      </c>
      <c r="D24" s="46">
        <v>8486.1</v>
      </c>
      <c r="E24" s="47">
        <f t="shared" si="1"/>
        <v>594.0000000031432</v>
      </c>
      <c r="F24" s="46">
        <v>2217.467</v>
      </c>
      <c r="G24" s="47">
        <f t="shared" si="1"/>
        <v>604.8000000004322</v>
      </c>
      <c r="H24" s="46">
        <v>5273.77</v>
      </c>
      <c r="I24" s="47">
        <f t="shared" si="2"/>
        <v>658.7999999999738</v>
      </c>
      <c r="J24" s="46">
        <v>5262.999</v>
      </c>
      <c r="K24" s="47">
        <f t="shared" si="3"/>
        <v>212.40000000070722</v>
      </c>
      <c r="L24" s="46">
        <v>1192.291</v>
      </c>
      <c r="M24" s="47">
        <f t="shared" si="4"/>
        <v>331.1999999998079</v>
      </c>
      <c r="N24" s="46">
        <v>2752.596</v>
      </c>
      <c r="O24" s="47">
        <f t="shared" si="5"/>
        <v>432.0000000006985</v>
      </c>
      <c r="P24" s="46">
        <v>1364.39</v>
      </c>
      <c r="Q24" s="47">
        <f t="shared" si="6"/>
        <v>182.4000000000524</v>
      </c>
      <c r="R24" s="29">
        <v>5248.795</v>
      </c>
      <c r="S24" s="47">
        <f t="shared" si="7"/>
        <v>0</v>
      </c>
      <c r="T24" s="46">
        <v>11566.13</v>
      </c>
      <c r="U24" s="47">
        <f t="shared" si="8"/>
        <v>59.999999997671694</v>
      </c>
      <c r="V24" s="46">
        <v>7229.724</v>
      </c>
      <c r="W24" s="47">
        <f t="shared" si="9"/>
        <v>15.99999999962165</v>
      </c>
      <c r="X24" s="46">
        <v>499.868</v>
      </c>
      <c r="Y24" s="47">
        <f t="shared" si="10"/>
        <v>364.00000000014643</v>
      </c>
      <c r="Z24" s="46"/>
      <c r="AA24" s="47">
        <f t="shared" si="11"/>
        <v>0</v>
      </c>
      <c r="AB24" s="46"/>
      <c r="AC24" s="47">
        <f t="shared" si="12"/>
        <v>0</v>
      </c>
      <c r="AD24" s="46"/>
      <c r="AE24" s="47">
        <f t="shared" si="13"/>
        <v>0</v>
      </c>
      <c r="AF24" s="46"/>
      <c r="AG24" s="47">
        <f t="shared" si="14"/>
        <v>0</v>
      </c>
      <c r="AH24" s="48">
        <f t="shared" si="15"/>
        <v>3950.0000000025693</v>
      </c>
    </row>
    <row r="25" spans="1:34" ht="12.75">
      <c r="A25" s="5" t="s">
        <v>22</v>
      </c>
      <c r="B25" s="46">
        <v>3496.193</v>
      </c>
      <c r="C25" s="47">
        <f t="shared" si="0"/>
        <v>552.000000001135</v>
      </c>
      <c r="D25" s="46">
        <v>8486.29</v>
      </c>
      <c r="E25" s="47">
        <f t="shared" si="1"/>
        <v>684.0000000018335</v>
      </c>
      <c r="F25" s="46">
        <v>2217.665</v>
      </c>
      <c r="G25" s="47">
        <f t="shared" si="1"/>
        <v>712.7999999995154</v>
      </c>
      <c r="H25" s="46">
        <v>5273.969</v>
      </c>
      <c r="I25" s="47">
        <f t="shared" si="2"/>
        <v>716.3999999986117</v>
      </c>
      <c r="J25" s="46">
        <v>5263.067</v>
      </c>
      <c r="K25" s="47">
        <f t="shared" si="3"/>
        <v>244.8000000007596</v>
      </c>
      <c r="L25" s="46">
        <v>1192.373</v>
      </c>
      <c r="M25" s="47">
        <f t="shared" si="4"/>
        <v>393.60000000051514</v>
      </c>
      <c r="N25" s="46">
        <v>2752.696</v>
      </c>
      <c r="O25" s="47">
        <f t="shared" si="5"/>
        <v>479.99999999956344</v>
      </c>
      <c r="P25" s="46">
        <v>1364.429</v>
      </c>
      <c r="Q25" s="47">
        <f t="shared" si="6"/>
        <v>187.19999999993888</v>
      </c>
      <c r="R25" s="29">
        <v>5248.795</v>
      </c>
      <c r="S25" s="47">
        <f t="shared" si="7"/>
        <v>0</v>
      </c>
      <c r="T25" s="46">
        <v>11566.146</v>
      </c>
      <c r="U25" s="47">
        <f t="shared" si="8"/>
        <v>64.00000000576256</v>
      </c>
      <c r="V25" s="46">
        <v>7229.73</v>
      </c>
      <c r="W25" s="47">
        <f t="shared" si="9"/>
        <v>23.999999997613486</v>
      </c>
      <c r="X25" s="46">
        <v>499.896</v>
      </c>
      <c r="Y25" s="47">
        <f t="shared" si="10"/>
        <v>392.0000000002801</v>
      </c>
      <c r="Z25" s="46"/>
      <c r="AA25" s="47">
        <f t="shared" si="11"/>
        <v>0</v>
      </c>
      <c r="AB25" s="46"/>
      <c r="AC25" s="47">
        <f t="shared" si="12"/>
        <v>0</v>
      </c>
      <c r="AD25" s="46"/>
      <c r="AE25" s="47">
        <f t="shared" si="13"/>
        <v>0</v>
      </c>
      <c r="AF25" s="46"/>
      <c r="AG25" s="47">
        <f t="shared" si="14"/>
        <v>0</v>
      </c>
      <c r="AH25" s="48">
        <f t="shared" si="15"/>
        <v>4450.800000005529</v>
      </c>
    </row>
    <row r="26" spans="1:34" ht="12.75">
      <c r="A26" s="5" t="s">
        <v>23</v>
      </c>
      <c r="B26" s="46">
        <v>3496.266</v>
      </c>
      <c r="C26" s="47">
        <f t="shared" si="0"/>
        <v>350.3999999993539</v>
      </c>
      <c r="D26" s="46">
        <v>8486.409</v>
      </c>
      <c r="E26" s="47">
        <f t="shared" si="1"/>
        <v>428.3999999955995</v>
      </c>
      <c r="F26" s="46">
        <v>2217.782</v>
      </c>
      <c r="G26" s="47">
        <f t="shared" si="1"/>
        <v>421.20000000068103</v>
      </c>
      <c r="H26" s="46">
        <v>5274.088</v>
      </c>
      <c r="I26" s="47">
        <f t="shared" si="2"/>
        <v>428.3999999988737</v>
      </c>
      <c r="J26" s="46">
        <v>5263.11</v>
      </c>
      <c r="K26" s="47">
        <f t="shared" si="3"/>
        <v>154.7999999987951</v>
      </c>
      <c r="L26" s="46">
        <v>1192.424</v>
      </c>
      <c r="M26" s="47">
        <f t="shared" si="4"/>
        <v>244.79999999966822</v>
      </c>
      <c r="N26" s="46">
        <v>2752.762</v>
      </c>
      <c r="O26" s="47">
        <f t="shared" si="5"/>
        <v>316.8000000012398</v>
      </c>
      <c r="P26" s="46">
        <v>1364.454</v>
      </c>
      <c r="Q26" s="47">
        <f t="shared" si="6"/>
        <v>119.99999999934516</v>
      </c>
      <c r="R26" s="29">
        <v>5248.795</v>
      </c>
      <c r="S26" s="47">
        <f t="shared" si="7"/>
        <v>0</v>
      </c>
      <c r="T26" s="46">
        <v>11566.157</v>
      </c>
      <c r="U26" s="47">
        <f t="shared" si="8"/>
        <v>43.999999994412065</v>
      </c>
      <c r="V26" s="46">
        <v>7229.733</v>
      </c>
      <c r="W26" s="47">
        <f t="shared" si="9"/>
        <v>12.000000002444722</v>
      </c>
      <c r="X26" s="46">
        <v>499.914</v>
      </c>
      <c r="Y26" s="47">
        <f t="shared" si="10"/>
        <v>251.99999999961165</v>
      </c>
      <c r="Z26" s="46"/>
      <c r="AA26" s="47">
        <f t="shared" si="11"/>
        <v>0</v>
      </c>
      <c r="AB26" s="46"/>
      <c r="AC26" s="47">
        <f t="shared" si="12"/>
        <v>0</v>
      </c>
      <c r="AD26" s="46"/>
      <c r="AE26" s="47">
        <f t="shared" si="13"/>
        <v>0</v>
      </c>
      <c r="AF26" s="46"/>
      <c r="AG26" s="47">
        <f t="shared" si="14"/>
        <v>0</v>
      </c>
      <c r="AH26" s="48">
        <f t="shared" si="15"/>
        <v>2772.799999990025</v>
      </c>
    </row>
    <row r="27" spans="1:34" ht="12.75">
      <c r="A27" s="5" t="s">
        <v>24</v>
      </c>
      <c r="B27" s="46">
        <v>3496.35</v>
      </c>
      <c r="C27" s="47">
        <f t="shared" si="0"/>
        <v>403.19999999919673</v>
      </c>
      <c r="D27" s="46">
        <v>8486.62</v>
      </c>
      <c r="E27" s="47">
        <f t="shared" si="1"/>
        <v>759.6000000041386</v>
      </c>
      <c r="F27" s="46">
        <v>2217.996</v>
      </c>
      <c r="G27" s="47">
        <f t="shared" si="1"/>
        <v>770.3999999997905</v>
      </c>
      <c r="H27" s="46">
        <v>5274.252</v>
      </c>
      <c r="I27" s="47">
        <f t="shared" si="2"/>
        <v>590.4000000024098</v>
      </c>
      <c r="J27" s="46">
        <v>5263.185</v>
      </c>
      <c r="K27" s="47">
        <f t="shared" si="3"/>
        <v>270.00000000261934</v>
      </c>
      <c r="L27" s="46">
        <v>1192.514</v>
      </c>
      <c r="M27" s="47">
        <f t="shared" si="4"/>
        <v>431.9999999996071</v>
      </c>
      <c r="N27" s="46">
        <v>2752.886</v>
      </c>
      <c r="O27" s="47">
        <f t="shared" si="5"/>
        <v>595.1999999990221</v>
      </c>
      <c r="P27" s="46">
        <v>1364.497</v>
      </c>
      <c r="Q27" s="47">
        <f t="shared" si="6"/>
        <v>206.40000000057626</v>
      </c>
      <c r="R27" s="29">
        <v>5248.795</v>
      </c>
      <c r="S27" s="47">
        <f t="shared" si="7"/>
        <v>0</v>
      </c>
      <c r="T27" s="46">
        <v>11566.175</v>
      </c>
      <c r="U27" s="47">
        <f t="shared" si="8"/>
        <v>72.00000000011642</v>
      </c>
      <c r="V27" s="46">
        <v>7229.74</v>
      </c>
      <c r="W27" s="47">
        <f t="shared" si="9"/>
        <v>27.999999998428393</v>
      </c>
      <c r="X27" s="46">
        <v>499.946</v>
      </c>
      <c r="Y27" s="47">
        <f t="shared" si="10"/>
        <v>448.0000000005475</v>
      </c>
      <c r="Z27" s="46"/>
      <c r="AA27" s="47">
        <f t="shared" si="11"/>
        <v>0</v>
      </c>
      <c r="AB27" s="46"/>
      <c r="AC27" s="47">
        <f t="shared" si="12"/>
        <v>0</v>
      </c>
      <c r="AD27" s="46"/>
      <c r="AE27" s="47">
        <f t="shared" si="13"/>
        <v>0</v>
      </c>
      <c r="AF27" s="46"/>
      <c r="AG27" s="47">
        <f t="shared" si="14"/>
        <v>0</v>
      </c>
      <c r="AH27" s="48">
        <f t="shared" si="15"/>
        <v>4575.200000006453</v>
      </c>
    </row>
    <row r="28" spans="1:34" ht="12.75">
      <c r="A28" s="5" t="s">
        <v>25</v>
      </c>
      <c r="B28" s="46">
        <v>3496.492</v>
      </c>
      <c r="C28" s="47">
        <f t="shared" si="0"/>
        <v>681.6000000013446</v>
      </c>
      <c r="D28" s="46">
        <v>8486.791</v>
      </c>
      <c r="E28" s="47">
        <f t="shared" si="1"/>
        <v>615.599999994447</v>
      </c>
      <c r="F28" s="46">
        <v>2218.161</v>
      </c>
      <c r="G28" s="47">
        <f t="shared" si="1"/>
        <v>593.999999999869</v>
      </c>
      <c r="H28" s="46">
        <v>5274.501</v>
      </c>
      <c r="I28" s="47">
        <f t="shared" si="2"/>
        <v>896.3999999992666</v>
      </c>
      <c r="J28" s="46">
        <v>5263.248</v>
      </c>
      <c r="K28" s="47">
        <f t="shared" si="3"/>
        <v>226.79999999709253</v>
      </c>
      <c r="L28" s="46">
        <v>1192.585</v>
      </c>
      <c r="M28" s="47">
        <f t="shared" si="4"/>
        <v>340.8000000006723</v>
      </c>
      <c r="N28" s="46">
        <v>2752.975</v>
      </c>
      <c r="O28" s="47">
        <f t="shared" si="5"/>
        <v>427.1999999997206</v>
      </c>
      <c r="P28" s="46">
        <v>1364.535</v>
      </c>
      <c r="Q28" s="47">
        <f t="shared" si="6"/>
        <v>182.4000000000524</v>
      </c>
      <c r="R28" s="29">
        <v>5248.795</v>
      </c>
      <c r="S28" s="47">
        <f t="shared" si="7"/>
        <v>0</v>
      </c>
      <c r="T28" s="46">
        <v>11566.199</v>
      </c>
      <c r="U28" s="47">
        <f t="shared" si="8"/>
        <v>96.00000000500586</v>
      </c>
      <c r="V28" s="46">
        <v>7229.745</v>
      </c>
      <c r="W28" s="47">
        <f t="shared" si="9"/>
        <v>20.000000000436557</v>
      </c>
      <c r="X28" s="46">
        <v>499.968</v>
      </c>
      <c r="Y28" s="47">
        <f t="shared" si="10"/>
        <v>307.99999999987904</v>
      </c>
      <c r="Z28" s="46"/>
      <c r="AA28" s="47">
        <f t="shared" si="11"/>
        <v>0</v>
      </c>
      <c r="AB28" s="46"/>
      <c r="AC28" s="47">
        <f t="shared" si="12"/>
        <v>0</v>
      </c>
      <c r="AD28" s="46"/>
      <c r="AE28" s="47">
        <f t="shared" si="13"/>
        <v>0</v>
      </c>
      <c r="AF28" s="46"/>
      <c r="AG28" s="47">
        <f t="shared" si="14"/>
        <v>0</v>
      </c>
      <c r="AH28" s="48">
        <f t="shared" si="15"/>
        <v>4388.7999999977865</v>
      </c>
    </row>
    <row r="29" spans="1:34" ht="12.75">
      <c r="A29" s="5" t="s">
        <v>26</v>
      </c>
      <c r="B29" s="46">
        <v>3496.592</v>
      </c>
      <c r="C29" s="47">
        <f t="shared" si="0"/>
        <v>479.99999999956344</v>
      </c>
      <c r="D29" s="46">
        <v>8486.957</v>
      </c>
      <c r="E29" s="47">
        <f t="shared" si="1"/>
        <v>597.6000000038766</v>
      </c>
      <c r="F29" s="46">
        <v>2218.326</v>
      </c>
      <c r="G29" s="47">
        <f t="shared" si="1"/>
        <v>593.999999999869</v>
      </c>
      <c r="H29" s="46">
        <v>5274.684</v>
      </c>
      <c r="I29" s="47">
        <f t="shared" si="2"/>
        <v>658.7999999999738</v>
      </c>
      <c r="J29" s="46">
        <v>5263.309</v>
      </c>
      <c r="K29" s="47">
        <f t="shared" si="3"/>
        <v>219.60000000217406</v>
      </c>
      <c r="L29" s="46">
        <v>1192.655</v>
      </c>
      <c r="M29" s="47">
        <f t="shared" si="4"/>
        <v>335.9999999996944</v>
      </c>
      <c r="N29" s="46">
        <v>2753.07</v>
      </c>
      <c r="O29" s="47">
        <f t="shared" si="5"/>
        <v>456.00000000122236</v>
      </c>
      <c r="P29" s="46">
        <v>1364.57</v>
      </c>
      <c r="Q29" s="47">
        <f t="shared" si="6"/>
        <v>167.9999999993015</v>
      </c>
      <c r="R29" s="29">
        <v>5248.795</v>
      </c>
      <c r="S29" s="47">
        <f t="shared" si="7"/>
        <v>0</v>
      </c>
      <c r="T29" s="46">
        <v>11566.226</v>
      </c>
      <c r="U29" s="47">
        <f t="shared" si="8"/>
        <v>108.00000000017462</v>
      </c>
      <c r="V29" s="46">
        <v>7229.751</v>
      </c>
      <c r="W29" s="47">
        <f t="shared" si="9"/>
        <v>24.000000001251465</v>
      </c>
      <c r="X29" s="46">
        <v>499.992</v>
      </c>
      <c r="Y29" s="47">
        <f t="shared" si="10"/>
        <v>336.00000000001273</v>
      </c>
      <c r="Z29" s="46"/>
      <c r="AA29" s="47">
        <f t="shared" si="11"/>
        <v>0</v>
      </c>
      <c r="AB29" s="46"/>
      <c r="AC29" s="47">
        <f t="shared" si="12"/>
        <v>0</v>
      </c>
      <c r="AD29" s="46"/>
      <c r="AE29" s="47">
        <f t="shared" si="13"/>
        <v>0</v>
      </c>
      <c r="AF29" s="46"/>
      <c r="AG29" s="47">
        <f t="shared" si="14"/>
        <v>0</v>
      </c>
      <c r="AH29" s="48">
        <f t="shared" si="15"/>
        <v>3978.000000007114</v>
      </c>
    </row>
    <row r="30" spans="1:34" ht="12.75">
      <c r="A30" s="5" t="s">
        <v>27</v>
      </c>
      <c r="B30" s="46">
        <v>3496.68</v>
      </c>
      <c r="C30" s="47">
        <f t="shared" si="0"/>
        <v>422.3999999987427</v>
      </c>
      <c r="D30" s="46">
        <v>8487.105</v>
      </c>
      <c r="E30" s="47">
        <f t="shared" si="1"/>
        <v>532.7999999972235</v>
      </c>
      <c r="F30" s="46">
        <v>2218.473</v>
      </c>
      <c r="G30" s="47">
        <f t="shared" si="1"/>
        <v>529.1999999997643</v>
      </c>
      <c r="H30" s="46">
        <v>5274.842</v>
      </c>
      <c r="I30" s="47">
        <f t="shared" si="2"/>
        <v>568.7999999980093</v>
      </c>
      <c r="J30" s="46">
        <v>5263.363</v>
      </c>
      <c r="K30" s="47">
        <f t="shared" si="3"/>
        <v>194.40000000031432</v>
      </c>
      <c r="L30" s="46">
        <v>1192.718</v>
      </c>
      <c r="M30" s="47">
        <f t="shared" si="4"/>
        <v>302.40000000048894</v>
      </c>
      <c r="N30" s="46">
        <v>2753.151</v>
      </c>
      <c r="O30" s="47">
        <f t="shared" si="5"/>
        <v>388.79999999844586</v>
      </c>
      <c r="P30" s="46">
        <v>1364.606</v>
      </c>
      <c r="Q30" s="47">
        <f t="shared" si="6"/>
        <v>172.8000000002794</v>
      </c>
      <c r="R30" s="29">
        <v>5248.795</v>
      </c>
      <c r="S30" s="47">
        <f t="shared" si="7"/>
        <v>0</v>
      </c>
      <c r="T30" s="46">
        <v>11566.243</v>
      </c>
      <c r="U30" s="47">
        <f t="shared" si="8"/>
        <v>67.99999999930151</v>
      </c>
      <c r="V30" s="46">
        <v>7229.756</v>
      </c>
      <c r="W30" s="47">
        <f t="shared" si="9"/>
        <v>20.000000000436557</v>
      </c>
      <c r="X30" s="46">
        <v>500.018</v>
      </c>
      <c r="Y30" s="47">
        <f t="shared" si="10"/>
        <v>363.9999999993506</v>
      </c>
      <c r="Z30" s="46"/>
      <c r="AA30" s="47">
        <f t="shared" si="11"/>
        <v>0</v>
      </c>
      <c r="AB30" s="46"/>
      <c r="AC30" s="47">
        <f t="shared" si="12"/>
        <v>0</v>
      </c>
      <c r="AD30" s="46"/>
      <c r="AE30" s="47">
        <f t="shared" si="13"/>
        <v>0</v>
      </c>
      <c r="AF30" s="46"/>
      <c r="AG30" s="47">
        <f t="shared" si="14"/>
        <v>0</v>
      </c>
      <c r="AH30" s="48">
        <f t="shared" si="15"/>
        <v>3563.599999992357</v>
      </c>
    </row>
    <row r="31" spans="1:34" ht="12.75">
      <c r="A31" s="5" t="s">
        <v>28</v>
      </c>
      <c r="B31" s="49">
        <v>3496.775</v>
      </c>
      <c r="C31" s="47">
        <f t="shared" si="0"/>
        <v>456.00000000122236</v>
      </c>
      <c r="D31" s="49">
        <v>8487.265</v>
      </c>
      <c r="E31" s="47">
        <f t="shared" si="1"/>
        <v>575.9999999994761</v>
      </c>
      <c r="F31" s="49">
        <v>2218.634</v>
      </c>
      <c r="G31" s="47">
        <f t="shared" si="1"/>
        <v>579.6000000002095</v>
      </c>
      <c r="H31" s="49">
        <v>5275.012</v>
      </c>
      <c r="I31" s="50">
        <f>(H31-H30)*H$5</f>
        <v>612.0000000002619</v>
      </c>
      <c r="J31" s="49">
        <v>5263.422</v>
      </c>
      <c r="K31" s="50">
        <f>(J31-J30)*J$5</f>
        <v>212.39999999743304</v>
      </c>
      <c r="L31" s="49">
        <v>1192.786</v>
      </c>
      <c r="M31" s="50">
        <f>(L31-L30)*L$5</f>
        <v>326.3999999999214</v>
      </c>
      <c r="N31" s="49">
        <v>2753.242</v>
      </c>
      <c r="O31" s="50">
        <f>(N31-N30)*N$5</f>
        <v>436.8000000016764</v>
      </c>
      <c r="P31" s="46">
        <v>1364.648</v>
      </c>
      <c r="Q31" s="50">
        <f>(P31-P30)*P$5</f>
        <v>201.59999999959837</v>
      </c>
      <c r="R31" s="29">
        <v>5248.795</v>
      </c>
      <c r="S31" s="50">
        <f>(R31-R30)*R$5</f>
        <v>0</v>
      </c>
      <c r="T31" s="49">
        <v>11566.26</v>
      </c>
      <c r="U31" s="50">
        <f>(T31-T30)*T$5</f>
        <v>67.99999999930151</v>
      </c>
      <c r="V31" s="46">
        <v>7229.761</v>
      </c>
      <c r="W31" s="50">
        <f>(V31-V30)*V$5</f>
        <v>20.000000000436557</v>
      </c>
      <c r="X31" s="49">
        <v>500.047</v>
      </c>
      <c r="Y31" s="50">
        <f>(X31-X30)*X$5</f>
        <v>406.0000000007449</v>
      </c>
      <c r="Z31" s="49"/>
      <c r="AA31" s="50"/>
      <c r="AB31" s="49"/>
      <c r="AC31" s="50"/>
      <c r="AD31" s="49"/>
      <c r="AE31" s="50"/>
      <c r="AF31" s="49"/>
      <c r="AG31" s="50"/>
      <c r="AH31" s="48">
        <f t="shared" si="15"/>
        <v>3894.800000000282</v>
      </c>
    </row>
    <row r="32" spans="1:34" ht="13.5" thickBot="1">
      <c r="A32" s="5" t="s">
        <v>40</v>
      </c>
      <c r="B32" s="51">
        <v>3496.86</v>
      </c>
      <c r="C32" s="47">
        <f t="shared" si="0"/>
        <v>408.0000000001746</v>
      </c>
      <c r="D32" s="51">
        <v>8487.421</v>
      </c>
      <c r="E32" s="47">
        <f t="shared" si="1"/>
        <v>561.6000000030908</v>
      </c>
      <c r="F32" s="51">
        <v>2218.789</v>
      </c>
      <c r="G32" s="47">
        <f t="shared" si="1"/>
        <v>558.0000000007203</v>
      </c>
      <c r="H32" s="51">
        <v>5275.221</v>
      </c>
      <c r="I32" s="52">
        <f>(H32-H31)*H$5</f>
        <v>752.3999999993976</v>
      </c>
      <c r="J32" s="51">
        <v>5263.491</v>
      </c>
      <c r="K32" s="52">
        <f>(J32-J31)*J$5</f>
        <v>248.40000000149303</v>
      </c>
      <c r="L32" s="51">
        <v>1192.84</v>
      </c>
      <c r="M32" s="52">
        <f>(L32-L31)*L$5</f>
        <v>259.1999999993277</v>
      </c>
      <c r="N32" s="51">
        <v>2753.332</v>
      </c>
      <c r="O32" s="52">
        <f>(N32-N31)*N$5</f>
        <v>431.9999999985157</v>
      </c>
      <c r="P32" s="46">
        <v>1364.689</v>
      </c>
      <c r="Q32" s="52">
        <f>(P32-P31)*P$5</f>
        <v>196.80000000080327</v>
      </c>
      <c r="R32" s="29">
        <v>5248.795</v>
      </c>
      <c r="S32" s="52">
        <f>(R32-R31)*R$5</f>
        <v>0</v>
      </c>
      <c r="T32" s="51">
        <v>11566.275</v>
      </c>
      <c r="U32" s="52">
        <f>(T32-T31)*T$5</f>
        <v>59.999999997671694</v>
      </c>
      <c r="V32" s="46">
        <v>7229.766</v>
      </c>
      <c r="W32" s="52">
        <f>(V32-V31)*V$5</f>
        <v>19.99999999679858</v>
      </c>
      <c r="X32" s="51">
        <v>500.07</v>
      </c>
      <c r="Y32" s="52">
        <f>(X32-X31)*X$5</f>
        <v>321.999999999548</v>
      </c>
      <c r="Z32" s="51"/>
      <c r="AA32" s="52">
        <f>(Z32-Z30)*Z$5</f>
        <v>0</v>
      </c>
      <c r="AB32" s="51"/>
      <c r="AC32" s="52">
        <f>(AB32-AB30)*AB$5</f>
        <v>0</v>
      </c>
      <c r="AD32" s="51"/>
      <c r="AE32" s="52">
        <f>(AD32-AD30)*AD$5</f>
        <v>0</v>
      </c>
      <c r="AF32" s="51"/>
      <c r="AG32" s="52">
        <f>(AF32-AF30)*AF$5</f>
        <v>0</v>
      </c>
      <c r="AH32" s="48">
        <f t="shared" si="15"/>
        <v>3818.3999999975413</v>
      </c>
    </row>
    <row r="33" spans="2:34" ht="13.5" thickBot="1">
      <c r="B33" s="53"/>
      <c r="C33" s="54">
        <f>SUM(C8:C32)</f>
        <v>11121.600000000035</v>
      </c>
      <c r="D33" s="53"/>
      <c r="E33" s="54">
        <f>SUM(E8:E32)</f>
        <v>13744.800000004034</v>
      </c>
      <c r="F33" s="65"/>
      <c r="G33" s="54">
        <f>SUM(G8:G32)</f>
        <v>13953.600000000733</v>
      </c>
      <c r="H33" s="53"/>
      <c r="I33" s="54">
        <f>SUM(I8:I32)</f>
        <v>14533.199999997669</v>
      </c>
      <c r="J33" s="53"/>
      <c r="K33" s="54">
        <f>SUM(K8:K32)</f>
        <v>5065.20000000055</v>
      </c>
      <c r="L33" s="53"/>
      <c r="M33" s="54">
        <f>SUM(M8:M32)</f>
        <v>7790.399999999136</v>
      </c>
      <c r="N33" s="53"/>
      <c r="O33" s="54">
        <f>SUM(O8:O32)</f>
        <v>10320.000000000437</v>
      </c>
      <c r="P33" s="53"/>
      <c r="Q33" s="54">
        <f>SUM(Q8:Q32)</f>
        <v>4382.400000000052</v>
      </c>
      <c r="R33" s="53"/>
      <c r="S33" s="54">
        <f>SUM(S8:S32)</f>
        <v>16.00000000325963</v>
      </c>
      <c r="T33" s="53"/>
      <c r="U33" s="54">
        <f>SUM(U8:U32)</f>
        <v>1463.9999999999418</v>
      </c>
      <c r="V33" s="53"/>
      <c r="W33" s="54">
        <f>SUM(W8:W32)</f>
        <v>439.9999999986903</v>
      </c>
      <c r="X33" s="53"/>
      <c r="Y33" s="54">
        <f>SUM(Y8:Y32)</f>
        <v>8806.00000000027</v>
      </c>
      <c r="Z33" s="53"/>
      <c r="AA33" s="54">
        <f>SUM(AA8:AA32)</f>
        <v>0</v>
      </c>
      <c r="AB33" s="53"/>
      <c r="AC33" s="54">
        <f>SUM(AC8:AC32)</f>
        <v>0</v>
      </c>
      <c r="AD33" s="53"/>
      <c r="AE33" s="54">
        <f>SUM(AE8:AE32)</f>
        <v>0</v>
      </c>
      <c r="AF33" s="53"/>
      <c r="AG33" s="55">
        <f>SUM(AG8:AG32)</f>
        <v>0</v>
      </c>
      <c r="AH33" s="48">
        <f t="shared" si="15"/>
        <v>91637.20000000481</v>
      </c>
    </row>
  </sheetData>
  <sheetProtection formatCells="0" formatColumns="0" formatRows="0"/>
  <mergeCells count="33">
    <mergeCell ref="A1:K1"/>
    <mergeCell ref="A2:K2"/>
    <mergeCell ref="A3:K3"/>
    <mergeCell ref="AD5:AE5"/>
    <mergeCell ref="H5:I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H6:I6"/>
    <mergeCell ref="J5:K5"/>
    <mergeCell ref="J6:K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tabSelected="1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9.00390625" style="0" customWidth="1"/>
    <col min="7" max="7" width="9.375" style="0" customWidth="1"/>
    <col min="8" max="8" width="9.625" style="0" customWidth="1"/>
    <col min="9" max="9" width="9.75390625" style="0" customWidth="1"/>
    <col min="10" max="10" width="9.875" style="0" customWidth="1"/>
    <col min="11" max="11" width="9.375" style="0" customWidth="1"/>
    <col min="12" max="12" width="10.75390625" style="0" customWidth="1"/>
    <col min="13" max="13" width="9.375" style="0" customWidth="1"/>
    <col min="14" max="14" width="11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19" width="9.00390625" style="0" customWidth="1"/>
    <col min="20" max="20" width="9.875" style="0" customWidth="1"/>
    <col min="21" max="21" width="10.00390625" style="0" customWidth="1"/>
    <col min="22" max="22" width="9.625" style="0" customWidth="1"/>
    <col min="23" max="23" width="8.625" style="0" customWidth="1"/>
    <col min="24" max="24" width="8.25390625" style="0" customWidth="1"/>
    <col min="25" max="25" width="13.1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22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22"/>
      <c r="K2" s="22"/>
      <c r="L2" s="21"/>
      <c r="M2" s="21"/>
      <c r="N2" s="21"/>
      <c r="O2" s="21"/>
      <c r="P2" s="21" t="s">
        <v>38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88">
        <v>3600</v>
      </c>
      <c r="G5" s="89"/>
      <c r="H5" s="88">
        <v>3600</v>
      </c>
      <c r="I5" s="89"/>
      <c r="J5" s="63">
        <v>3600</v>
      </c>
      <c r="K5" s="63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90">
        <v>8</v>
      </c>
      <c r="G6" s="91"/>
      <c r="H6" s="90">
        <v>10</v>
      </c>
      <c r="I6" s="91"/>
      <c r="J6" s="64">
        <v>12</v>
      </c>
      <c r="K6" s="64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253962.000000009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7677.851</v>
      </c>
      <c r="C8" s="31">
        <v>0</v>
      </c>
      <c r="D8" s="30">
        <v>13397.194</v>
      </c>
      <c r="E8" s="31">
        <v>0</v>
      </c>
      <c r="F8" s="30">
        <v>4287.107</v>
      </c>
      <c r="G8" s="31">
        <v>0</v>
      </c>
      <c r="H8" s="30">
        <v>8842.154</v>
      </c>
      <c r="I8" s="31"/>
      <c r="J8" s="30">
        <v>10955.105</v>
      </c>
      <c r="K8" s="31"/>
      <c r="L8" s="30">
        <v>2901.505</v>
      </c>
      <c r="M8" s="31">
        <v>0</v>
      </c>
      <c r="N8" s="30">
        <v>6098.905</v>
      </c>
      <c r="O8" s="31">
        <v>0</v>
      </c>
      <c r="P8" s="30">
        <v>3935.158</v>
      </c>
      <c r="Q8" s="31">
        <v>0</v>
      </c>
      <c r="R8" s="30">
        <v>8967.439</v>
      </c>
      <c r="S8" s="31">
        <v>0</v>
      </c>
      <c r="T8" s="30">
        <v>22034.053</v>
      </c>
      <c r="U8" s="34"/>
      <c r="V8" s="30">
        <v>17606.557</v>
      </c>
      <c r="W8" s="31">
        <v>0</v>
      </c>
      <c r="X8" s="30">
        <v>998.905</v>
      </c>
      <c r="Y8" s="31">
        <v>0</v>
      </c>
      <c r="Z8" s="30"/>
      <c r="AA8" s="31">
        <v>0</v>
      </c>
      <c r="AB8" s="30"/>
      <c r="AC8" s="31">
        <v>0</v>
      </c>
      <c r="AD8" s="30"/>
      <c r="AE8" s="31">
        <v>0</v>
      </c>
      <c r="AF8" s="30"/>
      <c r="AG8" s="31">
        <v>0</v>
      </c>
      <c r="AH8" s="32">
        <f>SUM(C8+E8+G8+I8+M8+O8+Q8+S8+U8+W8+Y8+AA8+AC8+AE8+AG8)</f>
        <v>0</v>
      </c>
    </row>
    <row r="9" spans="1:34" ht="12.75">
      <c r="A9" s="5" t="s">
        <v>6</v>
      </c>
      <c r="B9" s="33">
        <v>7678.084</v>
      </c>
      <c r="C9" s="34">
        <f aca="true" t="shared" si="0" ref="C9:C30">(B9-B8)*B$5</f>
        <v>1118.4000000008382</v>
      </c>
      <c r="D9" s="33">
        <v>13397.547</v>
      </c>
      <c r="E9" s="34">
        <f aca="true" t="shared" si="1" ref="E9:E30">(D9-D8)*D$5</f>
        <v>1270.80000000351</v>
      </c>
      <c r="F9" s="33">
        <v>4287.383</v>
      </c>
      <c r="G9" s="34">
        <f aca="true" t="shared" si="2" ref="G9:G30">(F9-F8)*F$5</f>
        <v>993.5999999994237</v>
      </c>
      <c r="H9" s="33">
        <v>8842.441</v>
      </c>
      <c r="I9" s="34">
        <f aca="true" t="shared" si="3" ref="I9:I30">(H9-H8)*H$5</f>
        <v>1033.200000000943</v>
      </c>
      <c r="J9" s="33">
        <v>10955.242</v>
      </c>
      <c r="K9" s="34">
        <f aca="true" t="shared" si="4" ref="K9:K30">(J9-J8)*J$5</f>
        <v>493.20000000225264</v>
      </c>
      <c r="L9" s="33">
        <v>2901.69</v>
      </c>
      <c r="M9" s="34">
        <f aca="true" t="shared" si="5" ref="M9:M30">(L9-L8)*L$5</f>
        <v>887.9999999997381</v>
      </c>
      <c r="N9" s="33">
        <v>6099.112</v>
      </c>
      <c r="O9" s="34">
        <f aca="true" t="shared" si="6" ref="O9:O30">(N9-N8)*N$5</f>
        <v>993.6000000016065</v>
      </c>
      <c r="P9" s="33">
        <v>3935.27</v>
      </c>
      <c r="Q9" s="34">
        <f aca="true" t="shared" si="7" ref="Q9:Q30">(P9-P8)*P$5</f>
        <v>537.6000000003842</v>
      </c>
      <c r="R9" s="33">
        <v>8967.45</v>
      </c>
      <c r="S9" s="34">
        <f aca="true" t="shared" si="8" ref="S9:S30">(R9-R8)*R$5</f>
        <v>88.00000000337604</v>
      </c>
      <c r="T9" s="33">
        <v>22034.095</v>
      </c>
      <c r="U9" s="34">
        <f aca="true" t="shared" si="9" ref="U9:U30">(T9-T8)*T$5</f>
        <v>168.00000000512227</v>
      </c>
      <c r="V9" s="33">
        <v>17606.573</v>
      </c>
      <c r="W9" s="34">
        <f aca="true" t="shared" si="10" ref="W9:W30">(V9-V8)*V$5</f>
        <v>63.9999999984866</v>
      </c>
      <c r="X9" s="33">
        <v>998.976</v>
      </c>
      <c r="Y9" s="34">
        <f aca="true" t="shared" si="11" ref="Y9:Y30">(X9-X8)*X$5</f>
        <v>994.0000000003693</v>
      </c>
      <c r="Z9" s="33"/>
      <c r="AA9" s="34">
        <f aca="true" t="shared" si="12" ref="AA9:AA30">(Z9-Z8)*Z$5</f>
        <v>0</v>
      </c>
      <c r="AB9" s="33"/>
      <c r="AC9" s="34">
        <f aca="true" t="shared" si="13" ref="AC9:AC30">(AB9-AB8)*AB$5</f>
        <v>0</v>
      </c>
      <c r="AD9" s="33"/>
      <c r="AE9" s="34">
        <f aca="true" t="shared" si="14" ref="AE9:AE30">(AD9-AD8)*AD$5</f>
        <v>0</v>
      </c>
      <c r="AF9" s="33"/>
      <c r="AG9" s="34">
        <f aca="true" t="shared" si="15" ref="AG9:AG30">(AF9-AF8)*AF$5</f>
        <v>0</v>
      </c>
      <c r="AH9" s="35">
        <f>SUM(C9+E9+G9+I9+K9+M9+O9+Q9+S9+U9+W9+Y9+AA9+AC9+AE9+AG9)</f>
        <v>8642.40000001605</v>
      </c>
    </row>
    <row r="10" spans="1:34" ht="12.75">
      <c r="A10" s="5" t="s">
        <v>7</v>
      </c>
      <c r="B10" s="33">
        <v>7678.308</v>
      </c>
      <c r="C10" s="34">
        <f t="shared" si="0"/>
        <v>1075.2000000007683</v>
      </c>
      <c r="D10" s="33">
        <v>13397.875</v>
      </c>
      <c r="E10" s="34">
        <f t="shared" si="1"/>
        <v>1180.7999999982712</v>
      </c>
      <c r="F10" s="33">
        <v>4287.644</v>
      </c>
      <c r="G10" s="34">
        <f t="shared" si="2"/>
        <v>939.6000000015192</v>
      </c>
      <c r="H10" s="33">
        <v>8842.724</v>
      </c>
      <c r="I10" s="34">
        <f t="shared" si="3"/>
        <v>1018.7999999980093</v>
      </c>
      <c r="J10" s="33">
        <v>10955.372</v>
      </c>
      <c r="K10" s="34">
        <f t="shared" si="4"/>
        <v>467.9999999971187</v>
      </c>
      <c r="L10" s="33">
        <v>2901.863</v>
      </c>
      <c r="M10" s="34">
        <f t="shared" si="5"/>
        <v>830.3999999989173</v>
      </c>
      <c r="N10" s="33">
        <v>6099.302</v>
      </c>
      <c r="O10" s="34">
        <f t="shared" si="6"/>
        <v>911.9999999980791</v>
      </c>
      <c r="P10" s="33">
        <v>3935.378</v>
      </c>
      <c r="Q10" s="34">
        <f t="shared" si="7"/>
        <v>518.4000000008382</v>
      </c>
      <c r="R10" s="33">
        <v>8967.461</v>
      </c>
      <c r="S10" s="34">
        <f t="shared" si="8"/>
        <v>87.99999998882413</v>
      </c>
      <c r="T10" s="33">
        <v>22034.131</v>
      </c>
      <c r="U10" s="34">
        <f t="shared" si="9"/>
        <v>144.00000000023283</v>
      </c>
      <c r="V10" s="33">
        <v>17606.589</v>
      </c>
      <c r="W10" s="34">
        <f t="shared" si="10"/>
        <v>63.9999999984866</v>
      </c>
      <c r="X10" s="33">
        <v>999.046</v>
      </c>
      <c r="Y10" s="34">
        <f t="shared" si="11"/>
        <v>980.0000000007003</v>
      </c>
      <c r="Z10" s="33"/>
      <c r="AA10" s="34">
        <f t="shared" si="12"/>
        <v>0</v>
      </c>
      <c r="AB10" s="33"/>
      <c r="AC10" s="34">
        <f t="shared" si="13"/>
        <v>0</v>
      </c>
      <c r="AD10" s="33"/>
      <c r="AE10" s="34">
        <f t="shared" si="14"/>
        <v>0</v>
      </c>
      <c r="AF10" s="33"/>
      <c r="AG10" s="34">
        <f t="shared" si="15"/>
        <v>0</v>
      </c>
      <c r="AH10" s="35">
        <f>SUM(C10+E10+G10+I10+K10+M10+O10+Q10+S10+U10+W10+Y10+AA10+AC10+AE10+AG10)</f>
        <v>8219.199999981765</v>
      </c>
    </row>
    <row r="11" spans="1:34" ht="12.75">
      <c r="A11" s="5" t="s">
        <v>8</v>
      </c>
      <c r="B11" s="33">
        <v>7678.549</v>
      </c>
      <c r="C11" s="34">
        <f t="shared" si="0"/>
        <v>1156.7999999999302</v>
      </c>
      <c r="D11" s="33">
        <v>13398.234</v>
      </c>
      <c r="E11" s="34">
        <f t="shared" si="1"/>
        <v>1292.400000001362</v>
      </c>
      <c r="F11" s="33">
        <v>4287.926</v>
      </c>
      <c r="G11" s="34">
        <f t="shared" si="2"/>
        <v>1015.2000000005501</v>
      </c>
      <c r="H11" s="33">
        <v>8843.038</v>
      </c>
      <c r="I11" s="34">
        <f t="shared" si="3"/>
        <v>1130.4000000011001</v>
      </c>
      <c r="J11" s="33">
        <v>10955.517</v>
      </c>
      <c r="K11" s="34">
        <f t="shared" si="4"/>
        <v>522.0000000015716</v>
      </c>
      <c r="L11" s="33">
        <v>2902.048</v>
      </c>
      <c r="M11" s="34">
        <f t="shared" si="5"/>
        <v>887.9999999997381</v>
      </c>
      <c r="N11" s="33">
        <v>6099.504</v>
      </c>
      <c r="O11" s="34">
        <f t="shared" si="6"/>
        <v>969.6000000010827</v>
      </c>
      <c r="P11" s="30">
        <v>3935.493</v>
      </c>
      <c r="Q11" s="34">
        <f t="shared" si="7"/>
        <v>551.9999999989523</v>
      </c>
      <c r="R11" s="33">
        <v>8967.472</v>
      </c>
      <c r="S11" s="34">
        <f t="shared" si="8"/>
        <v>88.00000000337604</v>
      </c>
      <c r="T11" s="33">
        <v>22034.159</v>
      </c>
      <c r="U11" s="34">
        <f t="shared" si="9"/>
        <v>111.99999999371357</v>
      </c>
      <c r="V11" s="33">
        <v>17606.606</v>
      </c>
      <c r="W11" s="34">
        <f t="shared" si="10"/>
        <v>67.99999999930151</v>
      </c>
      <c r="X11" s="33">
        <v>999.125</v>
      </c>
      <c r="Y11" s="34">
        <f t="shared" si="11"/>
        <v>1105.9999999993124</v>
      </c>
      <c r="Z11" s="33"/>
      <c r="AA11" s="34">
        <f t="shared" si="12"/>
        <v>0</v>
      </c>
      <c r="AB11" s="33"/>
      <c r="AC11" s="34">
        <f t="shared" si="13"/>
        <v>0</v>
      </c>
      <c r="AD11" s="33"/>
      <c r="AE11" s="34">
        <f t="shared" si="14"/>
        <v>0</v>
      </c>
      <c r="AF11" s="33"/>
      <c r="AG11" s="34">
        <f t="shared" si="15"/>
        <v>0</v>
      </c>
      <c r="AH11" s="35">
        <f aca="true" t="shared" si="16" ref="AH11:AH32">SUM(C11+E11+G11+I11+K11+M11+O11+Q11+S11+U11+W11+Y11+AA11+AC11+AE11+AG11)</f>
        <v>8900.39999999999</v>
      </c>
    </row>
    <row r="12" spans="1:34" ht="12.75">
      <c r="A12" s="5" t="s">
        <v>9</v>
      </c>
      <c r="B12" s="33">
        <v>7678.706</v>
      </c>
      <c r="C12" s="34">
        <f t="shared" si="0"/>
        <v>753.6000000007334</v>
      </c>
      <c r="D12" s="33">
        <v>13398.45</v>
      </c>
      <c r="E12" s="34">
        <f t="shared" si="1"/>
        <v>777.6000000012573</v>
      </c>
      <c r="F12" s="33">
        <v>4288.112</v>
      </c>
      <c r="G12" s="34">
        <f t="shared" si="2"/>
        <v>669.5999999988999</v>
      </c>
      <c r="H12" s="33">
        <v>8843.244</v>
      </c>
      <c r="I12" s="34">
        <f t="shared" si="3"/>
        <v>741.6000000004715</v>
      </c>
      <c r="J12" s="33">
        <v>10955.612</v>
      </c>
      <c r="K12" s="34">
        <f t="shared" si="4"/>
        <v>341.9999999976426</v>
      </c>
      <c r="L12" s="33">
        <v>2902.165</v>
      </c>
      <c r="M12" s="34">
        <f t="shared" si="5"/>
        <v>561.600000000908</v>
      </c>
      <c r="N12" s="33">
        <v>6099.633</v>
      </c>
      <c r="O12" s="34">
        <f t="shared" si="6"/>
        <v>619.199999999546</v>
      </c>
      <c r="P12" s="30">
        <v>3935.567</v>
      </c>
      <c r="Q12" s="34">
        <f t="shared" si="7"/>
        <v>355.2000000003318</v>
      </c>
      <c r="R12" s="33">
        <v>8967.48</v>
      </c>
      <c r="S12" s="34">
        <f t="shared" si="8"/>
        <v>63.9999999984866</v>
      </c>
      <c r="T12" s="33">
        <v>22034.178</v>
      </c>
      <c r="U12" s="34">
        <f t="shared" si="9"/>
        <v>76.00000000093132</v>
      </c>
      <c r="V12" s="33">
        <v>17606.618</v>
      </c>
      <c r="W12" s="34">
        <f t="shared" si="10"/>
        <v>47.99999999522697</v>
      </c>
      <c r="X12" s="33">
        <v>999.171</v>
      </c>
      <c r="Y12" s="34">
        <f t="shared" si="11"/>
        <v>644.0000000006876</v>
      </c>
      <c r="Z12" s="33"/>
      <c r="AA12" s="34">
        <f t="shared" si="12"/>
        <v>0</v>
      </c>
      <c r="AB12" s="33"/>
      <c r="AC12" s="34">
        <f t="shared" si="13"/>
        <v>0</v>
      </c>
      <c r="AD12" s="33"/>
      <c r="AE12" s="34">
        <f t="shared" si="14"/>
        <v>0</v>
      </c>
      <c r="AF12" s="33"/>
      <c r="AG12" s="34">
        <f t="shared" si="15"/>
        <v>0</v>
      </c>
      <c r="AH12" s="35">
        <f t="shared" si="16"/>
        <v>5652.399999995123</v>
      </c>
    </row>
    <row r="13" spans="1:34" ht="12.75">
      <c r="A13" s="5" t="s">
        <v>10</v>
      </c>
      <c r="B13" s="33">
        <v>7678.928</v>
      </c>
      <c r="C13" s="34">
        <f t="shared" si="0"/>
        <v>1065.5999999988126</v>
      </c>
      <c r="D13" s="33">
        <v>13398.796</v>
      </c>
      <c r="E13" s="34">
        <f t="shared" si="1"/>
        <v>1245.599999998376</v>
      </c>
      <c r="F13" s="33">
        <v>4288.379</v>
      </c>
      <c r="G13" s="34">
        <f t="shared" si="2"/>
        <v>961.1999999993714</v>
      </c>
      <c r="H13" s="33">
        <v>8843.55</v>
      </c>
      <c r="I13" s="34">
        <f t="shared" si="3"/>
        <v>1101.5999999952328</v>
      </c>
      <c r="J13" s="33">
        <v>10955.749</v>
      </c>
      <c r="K13" s="34">
        <f t="shared" si="4"/>
        <v>493.20000000225264</v>
      </c>
      <c r="L13" s="33">
        <v>2902.339</v>
      </c>
      <c r="M13" s="34">
        <f t="shared" si="5"/>
        <v>835.1999999998952</v>
      </c>
      <c r="N13" s="33">
        <v>6099.822</v>
      </c>
      <c r="O13" s="34">
        <f t="shared" si="6"/>
        <v>907.2000000014668</v>
      </c>
      <c r="P13" s="30">
        <v>3935.679</v>
      </c>
      <c r="Q13" s="34">
        <f t="shared" si="7"/>
        <v>537.6000000003842</v>
      </c>
      <c r="R13" s="33">
        <v>8967.491</v>
      </c>
      <c r="S13" s="34">
        <f t="shared" si="8"/>
        <v>88.00000000337604</v>
      </c>
      <c r="T13" s="33">
        <v>22034.206</v>
      </c>
      <c r="U13" s="34">
        <f t="shared" si="9"/>
        <v>111.99999999371357</v>
      </c>
      <c r="V13" s="33">
        <v>17606.635</v>
      </c>
      <c r="W13" s="34">
        <f t="shared" si="10"/>
        <v>67.99999999930151</v>
      </c>
      <c r="X13" s="33">
        <v>999.255</v>
      </c>
      <c r="Y13" s="34">
        <f t="shared" si="11"/>
        <v>1175.9999999992488</v>
      </c>
      <c r="Z13" s="33"/>
      <c r="AA13" s="34">
        <f t="shared" si="12"/>
        <v>0</v>
      </c>
      <c r="AB13" s="33"/>
      <c r="AC13" s="34">
        <f t="shared" si="13"/>
        <v>0</v>
      </c>
      <c r="AD13" s="33"/>
      <c r="AE13" s="34">
        <f t="shared" si="14"/>
        <v>0</v>
      </c>
      <c r="AF13" s="33"/>
      <c r="AG13" s="34">
        <f t="shared" si="15"/>
        <v>0</v>
      </c>
      <c r="AH13" s="35">
        <f t="shared" si="16"/>
        <v>8591.199999991431</v>
      </c>
    </row>
    <row r="14" spans="1:34" ht="12.75">
      <c r="A14" s="5" t="s">
        <v>11</v>
      </c>
      <c r="B14" s="33">
        <v>7679.141</v>
      </c>
      <c r="C14" s="34">
        <f t="shared" si="0"/>
        <v>1022.3999999987427</v>
      </c>
      <c r="D14" s="33">
        <v>13399.094</v>
      </c>
      <c r="E14" s="34">
        <f t="shared" si="1"/>
        <v>1072.7999999959138</v>
      </c>
      <c r="F14" s="33">
        <v>4288.623</v>
      </c>
      <c r="G14" s="34">
        <f t="shared" si="2"/>
        <v>878.3999999988737</v>
      </c>
      <c r="H14" s="33">
        <v>8843.822</v>
      </c>
      <c r="I14" s="34">
        <f t="shared" si="3"/>
        <v>979.2000000030384</v>
      </c>
      <c r="J14" s="33">
        <v>10955.87</v>
      </c>
      <c r="K14" s="34">
        <f t="shared" si="4"/>
        <v>435.6000000036147</v>
      </c>
      <c r="L14" s="33">
        <v>2902.493</v>
      </c>
      <c r="M14" s="34">
        <f t="shared" si="5"/>
        <v>739.1999999999825</v>
      </c>
      <c r="N14" s="33">
        <v>6100.003</v>
      </c>
      <c r="O14" s="34">
        <f t="shared" si="6"/>
        <v>868.7999999980093</v>
      </c>
      <c r="P14" s="30">
        <v>3935.777</v>
      </c>
      <c r="Q14" s="34">
        <f t="shared" si="7"/>
        <v>470.39999999979045</v>
      </c>
      <c r="R14" s="33">
        <v>8967.504</v>
      </c>
      <c r="S14" s="34">
        <f t="shared" si="8"/>
        <v>104.00000000663567</v>
      </c>
      <c r="T14" s="33">
        <v>22034.234</v>
      </c>
      <c r="U14" s="34">
        <f t="shared" si="9"/>
        <v>112.00000000826549</v>
      </c>
      <c r="V14" s="33">
        <v>17606.651</v>
      </c>
      <c r="W14" s="34">
        <f t="shared" si="10"/>
        <v>64.00000001303852</v>
      </c>
      <c r="X14" s="33">
        <v>999.313</v>
      </c>
      <c r="Y14" s="34">
        <f t="shared" si="11"/>
        <v>811.9999999998981</v>
      </c>
      <c r="Z14" s="33"/>
      <c r="AA14" s="34">
        <f t="shared" si="12"/>
        <v>0</v>
      </c>
      <c r="AB14" s="33"/>
      <c r="AC14" s="34">
        <f t="shared" si="13"/>
        <v>0</v>
      </c>
      <c r="AD14" s="33"/>
      <c r="AE14" s="34">
        <f t="shared" si="14"/>
        <v>0</v>
      </c>
      <c r="AF14" s="33"/>
      <c r="AG14" s="34">
        <f t="shared" si="15"/>
        <v>0</v>
      </c>
      <c r="AH14" s="35">
        <f t="shared" si="16"/>
        <v>7558.8000000258035</v>
      </c>
    </row>
    <row r="15" spans="1:34" ht="12.75">
      <c r="A15" s="5" t="s">
        <v>12</v>
      </c>
      <c r="B15" s="33">
        <v>7679.383</v>
      </c>
      <c r="C15" s="34">
        <f t="shared" si="0"/>
        <v>1161.600000000908</v>
      </c>
      <c r="D15" s="33">
        <v>13399.435</v>
      </c>
      <c r="E15" s="34">
        <f t="shared" si="1"/>
        <v>1227.6000000012573</v>
      </c>
      <c r="F15" s="33">
        <v>4288.921</v>
      </c>
      <c r="G15" s="34">
        <f t="shared" si="2"/>
        <v>1072.8000000024622</v>
      </c>
      <c r="H15" s="33">
        <v>8844.125</v>
      </c>
      <c r="I15" s="34">
        <f t="shared" si="3"/>
        <v>1090.799999999581</v>
      </c>
      <c r="J15" s="33">
        <v>10956.012</v>
      </c>
      <c r="K15" s="34">
        <f t="shared" si="4"/>
        <v>511.19999999937136</v>
      </c>
      <c r="L15" s="33">
        <v>2902.694</v>
      </c>
      <c r="M15" s="34">
        <f t="shared" si="5"/>
        <v>964.8000000001048</v>
      </c>
      <c r="N15" s="33">
        <v>6100.223</v>
      </c>
      <c r="O15" s="34">
        <f t="shared" si="6"/>
        <v>1056.0000000012224</v>
      </c>
      <c r="P15" s="30">
        <v>3935.895</v>
      </c>
      <c r="Q15" s="34">
        <f t="shared" si="7"/>
        <v>566.3999999997031</v>
      </c>
      <c r="R15" s="33">
        <v>8967.523</v>
      </c>
      <c r="S15" s="34">
        <f t="shared" si="8"/>
        <v>151.99999998731073</v>
      </c>
      <c r="T15" s="33">
        <v>22034.269</v>
      </c>
      <c r="U15" s="34">
        <f t="shared" si="9"/>
        <v>139.99999999941792</v>
      </c>
      <c r="V15" s="33">
        <v>17606.672</v>
      </c>
      <c r="W15" s="34">
        <f t="shared" si="10"/>
        <v>83.99999998800922</v>
      </c>
      <c r="X15" s="33">
        <v>999.383</v>
      </c>
      <c r="Y15" s="34">
        <f t="shared" si="11"/>
        <v>980.0000000007003</v>
      </c>
      <c r="Z15" s="33"/>
      <c r="AA15" s="34">
        <f t="shared" si="12"/>
        <v>0</v>
      </c>
      <c r="AB15" s="33"/>
      <c r="AC15" s="34">
        <f t="shared" si="13"/>
        <v>0</v>
      </c>
      <c r="AD15" s="33"/>
      <c r="AE15" s="34">
        <f t="shared" si="14"/>
        <v>0</v>
      </c>
      <c r="AF15" s="33"/>
      <c r="AG15" s="34">
        <f t="shared" si="15"/>
        <v>0</v>
      </c>
      <c r="AH15" s="35">
        <f t="shared" si="16"/>
        <v>9007.199999980048</v>
      </c>
    </row>
    <row r="16" spans="1:34" ht="12.75">
      <c r="A16" s="5" t="s">
        <v>13</v>
      </c>
      <c r="B16" s="33">
        <v>7679.731</v>
      </c>
      <c r="C16" s="34">
        <f t="shared" si="0"/>
        <v>1670.3999999997905</v>
      </c>
      <c r="D16" s="33">
        <v>13399.961</v>
      </c>
      <c r="E16" s="34">
        <f t="shared" si="1"/>
        <v>1893.5999999994237</v>
      </c>
      <c r="F16" s="33">
        <v>4289.375</v>
      </c>
      <c r="G16" s="34">
        <f t="shared" si="2"/>
        <v>1634.3999999990046</v>
      </c>
      <c r="H16" s="33">
        <v>8844.569</v>
      </c>
      <c r="I16" s="34">
        <f t="shared" si="3"/>
        <v>1598.3999999982188</v>
      </c>
      <c r="J16" s="33">
        <v>10956.207</v>
      </c>
      <c r="K16" s="34">
        <f t="shared" si="4"/>
        <v>701.9999999989523</v>
      </c>
      <c r="L16" s="33">
        <v>2902.988</v>
      </c>
      <c r="M16" s="34">
        <f t="shared" si="5"/>
        <v>1411.1999999993714</v>
      </c>
      <c r="N16" s="33">
        <v>6100.539</v>
      </c>
      <c r="O16" s="34">
        <f t="shared" si="6"/>
        <v>1516.799999999057</v>
      </c>
      <c r="P16" s="30">
        <v>3936.08</v>
      </c>
      <c r="Q16" s="34">
        <f t="shared" si="7"/>
        <v>887.9999999997381</v>
      </c>
      <c r="R16" s="33">
        <v>8967.555</v>
      </c>
      <c r="S16" s="34">
        <f t="shared" si="8"/>
        <v>256.0000000084983</v>
      </c>
      <c r="T16" s="33">
        <v>22034.308</v>
      </c>
      <c r="U16" s="34">
        <f t="shared" si="9"/>
        <v>156.00000000267755</v>
      </c>
      <c r="V16" s="33">
        <v>17606.701</v>
      </c>
      <c r="W16" s="34">
        <f t="shared" si="10"/>
        <v>116.0000000090804</v>
      </c>
      <c r="X16" s="33">
        <v>999.473</v>
      </c>
      <c r="Y16" s="34">
        <f t="shared" si="11"/>
        <v>1259.999999998854</v>
      </c>
      <c r="Z16" s="33"/>
      <c r="AA16" s="34">
        <f t="shared" si="12"/>
        <v>0</v>
      </c>
      <c r="AB16" s="33"/>
      <c r="AC16" s="34">
        <f t="shared" si="13"/>
        <v>0</v>
      </c>
      <c r="AD16" s="33"/>
      <c r="AE16" s="34">
        <f t="shared" si="14"/>
        <v>0</v>
      </c>
      <c r="AF16" s="33"/>
      <c r="AG16" s="34">
        <f t="shared" si="15"/>
        <v>0</v>
      </c>
      <c r="AH16" s="35">
        <f t="shared" si="16"/>
        <v>13102.800000012667</v>
      </c>
    </row>
    <row r="17" spans="1:34" ht="12.75">
      <c r="A17" s="5" t="s">
        <v>14</v>
      </c>
      <c r="B17" s="33">
        <v>7680.001</v>
      </c>
      <c r="C17" s="34">
        <f t="shared" si="0"/>
        <v>1296.0000000020955</v>
      </c>
      <c r="D17" s="33">
        <v>13400.383</v>
      </c>
      <c r="E17" s="34">
        <f t="shared" si="1"/>
        <v>1519.2000000017288</v>
      </c>
      <c r="F17" s="33">
        <v>4289.738</v>
      </c>
      <c r="G17" s="34">
        <f t="shared" si="2"/>
        <v>1306.8000000010215</v>
      </c>
      <c r="H17" s="33">
        <v>8844.9</v>
      </c>
      <c r="I17" s="34">
        <f t="shared" si="3"/>
        <v>1191.6000000004715</v>
      </c>
      <c r="J17" s="33">
        <v>10956.354</v>
      </c>
      <c r="K17" s="34">
        <f t="shared" si="4"/>
        <v>529.1999999964901</v>
      </c>
      <c r="L17" s="33">
        <v>2903.216</v>
      </c>
      <c r="M17" s="34">
        <f t="shared" si="5"/>
        <v>1094.4000000003143</v>
      </c>
      <c r="N17" s="33">
        <v>6100.78</v>
      </c>
      <c r="O17" s="34">
        <f t="shared" si="6"/>
        <v>1156.7999999999302</v>
      </c>
      <c r="P17" s="30">
        <v>3936.22</v>
      </c>
      <c r="Q17" s="34">
        <f t="shared" si="7"/>
        <v>671.9999999993888</v>
      </c>
      <c r="R17" s="33">
        <v>8967.579</v>
      </c>
      <c r="S17" s="34">
        <f t="shared" si="8"/>
        <v>191.9999999954598</v>
      </c>
      <c r="T17" s="33">
        <v>22034.335</v>
      </c>
      <c r="U17" s="34">
        <f t="shared" si="9"/>
        <v>107.99999999289867</v>
      </c>
      <c r="V17" s="33">
        <v>17606.722</v>
      </c>
      <c r="W17" s="34">
        <f t="shared" si="10"/>
        <v>84.00000000256114</v>
      </c>
      <c r="X17" s="33">
        <v>999.532</v>
      </c>
      <c r="Y17" s="34">
        <f t="shared" si="11"/>
        <v>826.0000000011587</v>
      </c>
      <c r="Z17" s="33"/>
      <c r="AA17" s="34">
        <f t="shared" si="12"/>
        <v>0</v>
      </c>
      <c r="AB17" s="33"/>
      <c r="AC17" s="34">
        <f t="shared" si="13"/>
        <v>0</v>
      </c>
      <c r="AD17" s="33"/>
      <c r="AE17" s="34">
        <f t="shared" si="14"/>
        <v>0</v>
      </c>
      <c r="AF17" s="33"/>
      <c r="AG17" s="34">
        <f t="shared" si="15"/>
        <v>0</v>
      </c>
      <c r="AH17" s="35">
        <f t="shared" si="16"/>
        <v>9975.999999993519</v>
      </c>
    </row>
    <row r="18" spans="1:34" ht="12.75">
      <c r="A18" s="5" t="s">
        <v>15</v>
      </c>
      <c r="B18" s="33">
        <v>7680.273</v>
      </c>
      <c r="C18" s="34">
        <f t="shared" si="0"/>
        <v>1305.5999999996857</v>
      </c>
      <c r="D18" s="33">
        <v>13400.854</v>
      </c>
      <c r="E18" s="34">
        <f t="shared" si="1"/>
        <v>1695.599999998376</v>
      </c>
      <c r="F18" s="33">
        <v>4290.127</v>
      </c>
      <c r="G18" s="34">
        <f t="shared" si="2"/>
        <v>1400.4000000004453</v>
      </c>
      <c r="H18" s="33">
        <v>8845.256</v>
      </c>
      <c r="I18" s="34">
        <f t="shared" si="3"/>
        <v>1281.5999999991618</v>
      </c>
      <c r="J18" s="33">
        <v>10956.501</v>
      </c>
      <c r="K18" s="34">
        <f t="shared" si="4"/>
        <v>529.2000000030384</v>
      </c>
      <c r="L18" s="33">
        <v>2903.44</v>
      </c>
      <c r="M18" s="34">
        <f t="shared" si="5"/>
        <v>1075.2000000007683</v>
      </c>
      <c r="N18" s="33">
        <v>6101.031</v>
      </c>
      <c r="O18" s="34">
        <f t="shared" si="6"/>
        <v>1204.800000000978</v>
      </c>
      <c r="P18" s="30">
        <v>3936.365</v>
      </c>
      <c r="Q18" s="34">
        <f t="shared" si="7"/>
        <v>695.9999999999127</v>
      </c>
      <c r="R18" s="33">
        <v>8967.604</v>
      </c>
      <c r="S18" s="34">
        <f t="shared" si="8"/>
        <v>199.99999999708962</v>
      </c>
      <c r="T18" s="33">
        <v>22034.363</v>
      </c>
      <c r="U18" s="34">
        <f t="shared" si="9"/>
        <v>112.00000000826549</v>
      </c>
      <c r="V18" s="33">
        <v>17606.744</v>
      </c>
      <c r="W18" s="34">
        <f t="shared" si="10"/>
        <v>87.99999998882413</v>
      </c>
      <c r="X18" s="33">
        <v>999.593</v>
      </c>
      <c r="Y18" s="34">
        <f t="shared" si="11"/>
        <v>853.999999998905</v>
      </c>
      <c r="Z18" s="33"/>
      <c r="AA18" s="34">
        <f t="shared" si="12"/>
        <v>0</v>
      </c>
      <c r="AB18" s="33"/>
      <c r="AC18" s="34">
        <f t="shared" si="13"/>
        <v>0</v>
      </c>
      <c r="AD18" s="33"/>
      <c r="AE18" s="34">
        <f t="shared" si="14"/>
        <v>0</v>
      </c>
      <c r="AF18" s="33"/>
      <c r="AG18" s="34">
        <f t="shared" si="15"/>
        <v>0</v>
      </c>
      <c r="AH18" s="35">
        <f t="shared" si="16"/>
        <v>10442.39999999545</v>
      </c>
    </row>
    <row r="19" spans="1:34" ht="12.75">
      <c r="A19" s="5" t="s">
        <v>16</v>
      </c>
      <c r="B19" s="33">
        <v>7680.624</v>
      </c>
      <c r="C19" s="34">
        <f t="shared" si="0"/>
        <v>1684.7999999983585</v>
      </c>
      <c r="D19" s="33">
        <v>13401.429</v>
      </c>
      <c r="E19" s="34">
        <f t="shared" si="1"/>
        <v>2070.0000000026193</v>
      </c>
      <c r="F19" s="33">
        <v>4290.615</v>
      </c>
      <c r="G19" s="34">
        <f t="shared" si="2"/>
        <v>1756.7999999977474</v>
      </c>
      <c r="H19" s="33">
        <v>8845.718</v>
      </c>
      <c r="I19" s="34">
        <f t="shared" si="3"/>
        <v>1663.200000004872</v>
      </c>
      <c r="J19" s="33">
        <v>10956.683</v>
      </c>
      <c r="K19" s="34">
        <f t="shared" si="4"/>
        <v>655.2000000025146</v>
      </c>
      <c r="L19" s="33">
        <v>2903.712</v>
      </c>
      <c r="M19" s="34">
        <f t="shared" si="5"/>
        <v>1305.5999999996857</v>
      </c>
      <c r="N19" s="33">
        <v>6101.356</v>
      </c>
      <c r="O19" s="34">
        <f t="shared" si="6"/>
        <v>1559.9999999991269</v>
      </c>
      <c r="P19" s="30">
        <v>3936.554</v>
      </c>
      <c r="Q19" s="34">
        <f t="shared" si="7"/>
        <v>907.2000000014668</v>
      </c>
      <c r="R19" s="33">
        <v>8967.636</v>
      </c>
      <c r="S19" s="34">
        <f t="shared" si="8"/>
        <v>256.0000000084983</v>
      </c>
      <c r="T19" s="33">
        <v>22034.398</v>
      </c>
      <c r="U19" s="34">
        <f t="shared" si="9"/>
        <v>139.99999999941792</v>
      </c>
      <c r="V19" s="33">
        <v>17606.771</v>
      </c>
      <c r="W19" s="34">
        <f t="shared" si="10"/>
        <v>108.00000000745058</v>
      </c>
      <c r="X19" s="33">
        <v>999.671</v>
      </c>
      <c r="Y19" s="34">
        <f t="shared" si="11"/>
        <v>1092.000000001235</v>
      </c>
      <c r="Z19" s="33"/>
      <c r="AA19" s="34">
        <f t="shared" si="12"/>
        <v>0</v>
      </c>
      <c r="AB19" s="33"/>
      <c r="AC19" s="34">
        <f t="shared" si="13"/>
        <v>0</v>
      </c>
      <c r="AD19" s="33"/>
      <c r="AE19" s="34">
        <f t="shared" si="14"/>
        <v>0</v>
      </c>
      <c r="AF19" s="33"/>
      <c r="AG19" s="34">
        <f t="shared" si="15"/>
        <v>0</v>
      </c>
      <c r="AH19" s="35">
        <f t="shared" si="16"/>
        <v>13198.800000022993</v>
      </c>
    </row>
    <row r="20" spans="1:34" ht="12.75">
      <c r="A20" s="5" t="s">
        <v>17</v>
      </c>
      <c r="B20" s="33">
        <v>7680.851</v>
      </c>
      <c r="C20" s="34">
        <f t="shared" si="0"/>
        <v>1089.5999999993364</v>
      </c>
      <c r="D20" s="33">
        <v>13401.8</v>
      </c>
      <c r="E20" s="34">
        <f t="shared" si="1"/>
        <v>1335.5999999970663</v>
      </c>
      <c r="F20" s="33">
        <v>4290.924</v>
      </c>
      <c r="G20" s="34">
        <f t="shared" si="2"/>
        <v>1112.4000000007072</v>
      </c>
      <c r="H20" s="33">
        <v>8846.017</v>
      </c>
      <c r="I20" s="34">
        <f t="shared" si="3"/>
        <v>1076.3999999966472</v>
      </c>
      <c r="J20" s="33">
        <v>10956.798</v>
      </c>
      <c r="K20" s="34">
        <f t="shared" si="4"/>
        <v>413.9999999992142</v>
      </c>
      <c r="L20" s="33">
        <v>2903.883</v>
      </c>
      <c r="M20" s="34">
        <f t="shared" si="5"/>
        <v>820.7999999991443</v>
      </c>
      <c r="N20" s="33">
        <v>6101.566</v>
      </c>
      <c r="O20" s="34">
        <f t="shared" si="6"/>
        <v>1008.0000000001746</v>
      </c>
      <c r="P20" s="30">
        <v>3936.678</v>
      </c>
      <c r="Q20" s="34">
        <f t="shared" si="7"/>
        <v>595.1999999990221</v>
      </c>
      <c r="R20" s="33">
        <v>8967.656</v>
      </c>
      <c r="S20" s="34">
        <f t="shared" si="8"/>
        <v>160.00000000349246</v>
      </c>
      <c r="T20" s="33">
        <v>22034.426</v>
      </c>
      <c r="U20" s="34">
        <f t="shared" si="9"/>
        <v>111.99999999371357</v>
      </c>
      <c r="V20" s="33">
        <v>17606.787</v>
      </c>
      <c r="W20" s="34">
        <f t="shared" si="10"/>
        <v>63.9999999984866</v>
      </c>
      <c r="X20" s="33">
        <v>999.715</v>
      </c>
      <c r="Y20" s="34">
        <f t="shared" si="11"/>
        <v>615.9999999997581</v>
      </c>
      <c r="Z20" s="33"/>
      <c r="AA20" s="34">
        <f t="shared" si="12"/>
        <v>0</v>
      </c>
      <c r="AB20" s="33"/>
      <c r="AC20" s="34">
        <f t="shared" si="13"/>
        <v>0</v>
      </c>
      <c r="AD20" s="33"/>
      <c r="AE20" s="34">
        <f t="shared" si="14"/>
        <v>0</v>
      </c>
      <c r="AF20" s="33"/>
      <c r="AG20" s="34">
        <f t="shared" si="15"/>
        <v>0</v>
      </c>
      <c r="AH20" s="35">
        <f t="shared" si="16"/>
        <v>8403.999999986763</v>
      </c>
    </row>
    <row r="21" spans="1:34" ht="12.75">
      <c r="A21" s="5" t="s">
        <v>18</v>
      </c>
      <c r="B21" s="33">
        <v>7681.243</v>
      </c>
      <c r="C21" s="34">
        <f t="shared" si="0"/>
        <v>1881.6000000035274</v>
      </c>
      <c r="D21" s="33">
        <v>13402.456</v>
      </c>
      <c r="E21" s="34">
        <f t="shared" si="1"/>
        <v>2361.600000003091</v>
      </c>
      <c r="F21" s="33">
        <v>4291.476</v>
      </c>
      <c r="G21" s="34">
        <f t="shared" si="2"/>
        <v>1987.1999999988475</v>
      </c>
      <c r="H21" s="33">
        <v>8846.543</v>
      </c>
      <c r="I21" s="34">
        <f t="shared" si="3"/>
        <v>1893.5999999994237</v>
      </c>
      <c r="J21" s="33">
        <v>10957.001</v>
      </c>
      <c r="K21" s="34">
        <f t="shared" si="4"/>
        <v>730.7999999982712</v>
      </c>
      <c r="L21" s="33">
        <v>2904.184</v>
      </c>
      <c r="M21" s="34">
        <f t="shared" si="5"/>
        <v>1444.800000001851</v>
      </c>
      <c r="N21" s="33">
        <v>6101.929</v>
      </c>
      <c r="O21" s="34">
        <f t="shared" si="6"/>
        <v>1742.400000001362</v>
      </c>
      <c r="P21" s="30">
        <v>3936.905</v>
      </c>
      <c r="Q21" s="34">
        <f t="shared" si="7"/>
        <v>1089.6000000015192</v>
      </c>
      <c r="R21" s="33">
        <v>8967.688</v>
      </c>
      <c r="S21" s="34">
        <f t="shared" si="8"/>
        <v>255.9999999939464</v>
      </c>
      <c r="T21" s="33">
        <v>22034.471</v>
      </c>
      <c r="U21" s="34">
        <f t="shared" si="9"/>
        <v>180.000000007567</v>
      </c>
      <c r="V21" s="33">
        <v>17606.816</v>
      </c>
      <c r="W21" s="34">
        <f t="shared" si="10"/>
        <v>115.99999999452848</v>
      </c>
      <c r="X21" s="33">
        <v>999.8</v>
      </c>
      <c r="Y21" s="34">
        <f t="shared" si="11"/>
        <v>1189.9999999989177</v>
      </c>
      <c r="Z21" s="33"/>
      <c r="AA21" s="34">
        <f t="shared" si="12"/>
        <v>0</v>
      </c>
      <c r="AB21" s="33"/>
      <c r="AC21" s="34">
        <f t="shared" si="13"/>
        <v>0</v>
      </c>
      <c r="AD21" s="33"/>
      <c r="AE21" s="34">
        <f t="shared" si="14"/>
        <v>0</v>
      </c>
      <c r="AF21" s="33"/>
      <c r="AG21" s="34">
        <f t="shared" si="15"/>
        <v>0</v>
      </c>
      <c r="AH21" s="35">
        <f t="shared" si="16"/>
        <v>14873.600000002853</v>
      </c>
    </row>
    <row r="22" spans="1:34" ht="12.75">
      <c r="A22" s="5" t="s">
        <v>19</v>
      </c>
      <c r="B22" s="33">
        <v>7681.243</v>
      </c>
      <c r="C22" s="34">
        <f t="shared" si="0"/>
        <v>0</v>
      </c>
      <c r="D22" s="33">
        <v>13402.903</v>
      </c>
      <c r="E22" s="34">
        <f t="shared" si="1"/>
        <v>1609.200000000419</v>
      </c>
      <c r="F22" s="33">
        <v>4291.844</v>
      </c>
      <c r="G22" s="34">
        <f t="shared" si="2"/>
        <v>1324.8000000014144</v>
      </c>
      <c r="H22" s="33">
        <v>8846.888</v>
      </c>
      <c r="I22" s="34">
        <f t="shared" si="3"/>
        <v>1242.000000004191</v>
      </c>
      <c r="J22" s="33">
        <v>10957.145</v>
      </c>
      <c r="K22" s="34">
        <f t="shared" si="4"/>
        <v>518.4000000008382</v>
      </c>
      <c r="L22" s="33">
        <v>2904.388</v>
      </c>
      <c r="M22" s="34">
        <f t="shared" si="5"/>
        <v>979.1999999986729</v>
      </c>
      <c r="N22" s="33">
        <v>6102.178</v>
      </c>
      <c r="O22" s="34">
        <f t="shared" si="6"/>
        <v>1195.199999999022</v>
      </c>
      <c r="P22" s="30">
        <v>3937.057</v>
      </c>
      <c r="Q22" s="34">
        <f t="shared" si="7"/>
        <v>729.5999999980268</v>
      </c>
      <c r="R22" s="33">
        <v>8967.708</v>
      </c>
      <c r="S22" s="34">
        <f t="shared" si="8"/>
        <v>160.00000000349246</v>
      </c>
      <c r="T22" s="33">
        <v>22034.5</v>
      </c>
      <c r="U22" s="34">
        <f t="shared" si="9"/>
        <v>115.99999999452848</v>
      </c>
      <c r="V22" s="33">
        <v>17606.836</v>
      </c>
      <c r="W22" s="34">
        <f t="shared" si="10"/>
        <v>80.00000000174623</v>
      </c>
      <c r="X22" s="33">
        <v>999.851</v>
      </c>
      <c r="Y22" s="34">
        <f t="shared" si="11"/>
        <v>714.0000000006239</v>
      </c>
      <c r="Z22" s="33"/>
      <c r="AA22" s="34">
        <f t="shared" si="12"/>
        <v>0</v>
      </c>
      <c r="AB22" s="33"/>
      <c r="AC22" s="34">
        <f t="shared" si="13"/>
        <v>0</v>
      </c>
      <c r="AD22" s="33"/>
      <c r="AE22" s="34">
        <f t="shared" si="14"/>
        <v>0</v>
      </c>
      <c r="AF22" s="33"/>
      <c r="AG22" s="34">
        <f t="shared" si="15"/>
        <v>0</v>
      </c>
      <c r="AH22" s="35">
        <f t="shared" si="16"/>
        <v>8668.400000002976</v>
      </c>
    </row>
    <row r="23" spans="1:34" ht="12.75">
      <c r="A23" s="5" t="s">
        <v>20</v>
      </c>
      <c r="B23" s="33">
        <v>7681.828</v>
      </c>
      <c r="C23" s="34">
        <f t="shared" si="0"/>
        <v>2808.0000000001746</v>
      </c>
      <c r="D23" s="33">
        <v>13403.429</v>
      </c>
      <c r="E23" s="34">
        <f t="shared" si="1"/>
        <v>1893.5999999994237</v>
      </c>
      <c r="F23" s="33">
        <v>4292.255</v>
      </c>
      <c r="G23" s="34">
        <f t="shared" si="2"/>
        <v>1479.6000000002095</v>
      </c>
      <c r="H23" s="33">
        <v>8847.286</v>
      </c>
      <c r="I23" s="34">
        <f t="shared" si="3"/>
        <v>1432.7999999972235</v>
      </c>
      <c r="J23" s="33">
        <v>10957.303</v>
      </c>
      <c r="K23" s="34">
        <f t="shared" si="4"/>
        <v>568.7999999980093</v>
      </c>
      <c r="L23" s="33">
        <v>2904.625</v>
      </c>
      <c r="M23" s="34">
        <f t="shared" si="5"/>
        <v>1137.6000000003842</v>
      </c>
      <c r="N23" s="33">
        <v>6102.458</v>
      </c>
      <c r="O23" s="34">
        <f t="shared" si="6"/>
        <v>1343.9999999987776</v>
      </c>
      <c r="P23" s="30">
        <v>3937.223</v>
      </c>
      <c r="Q23" s="34">
        <f t="shared" si="7"/>
        <v>796.8000000008033</v>
      </c>
      <c r="R23" s="33">
        <v>8967.735</v>
      </c>
      <c r="S23" s="34">
        <f t="shared" si="8"/>
        <v>216.00000000034925</v>
      </c>
      <c r="T23" s="33">
        <v>22034.534</v>
      </c>
      <c r="U23" s="34">
        <f t="shared" si="9"/>
        <v>135.99999999860302</v>
      </c>
      <c r="V23" s="33">
        <v>17606.859</v>
      </c>
      <c r="W23" s="34">
        <f t="shared" si="10"/>
        <v>92.00000000419095</v>
      </c>
      <c r="X23" s="33">
        <v>999.916</v>
      </c>
      <c r="Y23" s="34">
        <f t="shared" si="11"/>
        <v>910.000000000764</v>
      </c>
      <c r="Z23" s="33"/>
      <c r="AA23" s="34">
        <f t="shared" si="12"/>
        <v>0</v>
      </c>
      <c r="AB23" s="33"/>
      <c r="AC23" s="34">
        <f t="shared" si="13"/>
        <v>0</v>
      </c>
      <c r="AD23" s="33"/>
      <c r="AE23" s="34">
        <f t="shared" si="14"/>
        <v>0</v>
      </c>
      <c r="AF23" s="33"/>
      <c r="AG23" s="34">
        <f t="shared" si="15"/>
        <v>0</v>
      </c>
      <c r="AH23" s="35">
        <f t="shared" si="16"/>
        <v>12815.199999998913</v>
      </c>
    </row>
    <row r="24" spans="1:34" ht="12.75">
      <c r="A24" s="5" t="s">
        <v>21</v>
      </c>
      <c r="B24" s="33">
        <v>7682.128</v>
      </c>
      <c r="C24" s="34">
        <f t="shared" si="0"/>
        <v>1439.9999999965075</v>
      </c>
      <c r="D24" s="33">
        <v>13403.947</v>
      </c>
      <c r="E24" s="34">
        <f t="shared" si="1"/>
        <v>1864.8000000001048</v>
      </c>
      <c r="F24" s="33">
        <v>4292.661</v>
      </c>
      <c r="G24" s="34">
        <f t="shared" si="2"/>
        <v>1461.5999999998166</v>
      </c>
      <c r="H24" s="33">
        <v>8847.689</v>
      </c>
      <c r="I24" s="34">
        <f t="shared" si="3"/>
        <v>1450.8000000008906</v>
      </c>
      <c r="J24" s="33">
        <v>10957.466</v>
      </c>
      <c r="K24" s="34">
        <f t="shared" si="4"/>
        <v>586.8000000016764</v>
      </c>
      <c r="L24" s="33">
        <v>2904.862</v>
      </c>
      <c r="M24" s="34">
        <f t="shared" si="5"/>
        <v>1137.6000000003842</v>
      </c>
      <c r="N24" s="33">
        <v>6102.741</v>
      </c>
      <c r="O24" s="34">
        <f t="shared" si="6"/>
        <v>1358.4000000017113</v>
      </c>
      <c r="P24" s="30">
        <v>3937.395</v>
      </c>
      <c r="Q24" s="34">
        <f t="shared" si="7"/>
        <v>825.6000000001222</v>
      </c>
      <c r="R24" s="33">
        <v>8967.759</v>
      </c>
      <c r="S24" s="34">
        <f t="shared" si="8"/>
        <v>191.9999999954598</v>
      </c>
      <c r="T24" s="33">
        <v>22034.567</v>
      </c>
      <c r="U24" s="34">
        <f t="shared" si="9"/>
        <v>131.9999999977881</v>
      </c>
      <c r="V24" s="33">
        <v>17606.881</v>
      </c>
      <c r="W24" s="34">
        <f t="shared" si="10"/>
        <v>88.00000000337604</v>
      </c>
      <c r="X24" s="33">
        <v>999.985</v>
      </c>
      <c r="Y24" s="34">
        <f t="shared" si="11"/>
        <v>965.9999999994398</v>
      </c>
      <c r="Z24" s="33"/>
      <c r="AA24" s="34">
        <f t="shared" si="12"/>
        <v>0</v>
      </c>
      <c r="AB24" s="33"/>
      <c r="AC24" s="34">
        <f t="shared" si="13"/>
        <v>0</v>
      </c>
      <c r="AD24" s="33"/>
      <c r="AE24" s="34">
        <f t="shared" si="14"/>
        <v>0</v>
      </c>
      <c r="AF24" s="33"/>
      <c r="AG24" s="34">
        <f t="shared" si="15"/>
        <v>0</v>
      </c>
      <c r="AH24" s="35">
        <f t="shared" si="16"/>
        <v>11503.599999997277</v>
      </c>
    </row>
    <row r="25" spans="1:34" ht="12.75">
      <c r="A25" s="5" t="s">
        <v>22</v>
      </c>
      <c r="B25" s="33">
        <v>7682.488</v>
      </c>
      <c r="C25" s="34">
        <f t="shared" si="0"/>
        <v>1728.000000002794</v>
      </c>
      <c r="D25" s="33">
        <v>13404.579</v>
      </c>
      <c r="E25" s="34">
        <f t="shared" si="1"/>
        <v>2275.1999999985856</v>
      </c>
      <c r="F25" s="33">
        <v>4293.155</v>
      </c>
      <c r="G25" s="34">
        <f t="shared" si="2"/>
        <v>1778.3999999988737</v>
      </c>
      <c r="H25" s="33">
        <v>8848.184</v>
      </c>
      <c r="I25" s="34">
        <f t="shared" si="3"/>
        <v>1781.999999996333</v>
      </c>
      <c r="J25" s="33">
        <v>10957.662</v>
      </c>
      <c r="K25" s="34">
        <f t="shared" si="4"/>
        <v>705.5999999996857</v>
      </c>
      <c r="L25" s="33">
        <v>2905.155</v>
      </c>
      <c r="M25" s="34">
        <f t="shared" si="5"/>
        <v>1406.4000000005763</v>
      </c>
      <c r="N25" s="33">
        <v>6103.084</v>
      </c>
      <c r="O25" s="34">
        <f t="shared" si="6"/>
        <v>1646.3999999992666</v>
      </c>
      <c r="P25" s="30">
        <v>3937.604</v>
      </c>
      <c r="Q25" s="34">
        <f t="shared" si="7"/>
        <v>1003.1999999991967</v>
      </c>
      <c r="R25" s="33">
        <v>8967.784</v>
      </c>
      <c r="S25" s="34">
        <f t="shared" si="8"/>
        <v>199.99999999708962</v>
      </c>
      <c r="T25" s="33">
        <v>22034.608</v>
      </c>
      <c r="U25" s="34">
        <f t="shared" si="9"/>
        <v>164.00000000430737</v>
      </c>
      <c r="V25" s="33">
        <v>17606.909</v>
      </c>
      <c r="W25" s="34">
        <f t="shared" si="10"/>
        <v>111.99999999371357</v>
      </c>
      <c r="X25" s="33">
        <v>1000.055</v>
      </c>
      <c r="Y25" s="34">
        <f t="shared" si="11"/>
        <v>979.9999999991087</v>
      </c>
      <c r="Z25" s="33"/>
      <c r="AA25" s="34">
        <f t="shared" si="12"/>
        <v>0</v>
      </c>
      <c r="AB25" s="33"/>
      <c r="AC25" s="34">
        <f t="shared" si="13"/>
        <v>0</v>
      </c>
      <c r="AD25" s="33"/>
      <c r="AE25" s="34">
        <f t="shared" si="14"/>
        <v>0</v>
      </c>
      <c r="AF25" s="33"/>
      <c r="AG25" s="34">
        <f t="shared" si="15"/>
        <v>0</v>
      </c>
      <c r="AH25" s="35">
        <f t="shared" si="16"/>
        <v>13781.19999998953</v>
      </c>
    </row>
    <row r="26" spans="1:34" ht="12.75">
      <c r="A26" s="5" t="s">
        <v>23</v>
      </c>
      <c r="B26" s="33">
        <v>7682.721</v>
      </c>
      <c r="C26" s="34">
        <f t="shared" si="0"/>
        <v>1118.3999999964726</v>
      </c>
      <c r="D26" s="33">
        <v>13404.836</v>
      </c>
      <c r="E26" s="34">
        <f t="shared" si="1"/>
        <v>925.1999999985856</v>
      </c>
      <c r="F26" s="33">
        <v>4293.47</v>
      </c>
      <c r="G26" s="34">
        <f t="shared" si="2"/>
        <v>1134.0000000018335</v>
      </c>
      <c r="H26" s="33">
        <v>8848.514</v>
      </c>
      <c r="I26" s="34">
        <f t="shared" si="3"/>
        <v>1187.999999999738</v>
      </c>
      <c r="J26" s="33">
        <v>10957.796</v>
      </c>
      <c r="K26" s="34">
        <f t="shared" si="4"/>
        <v>482.4000000000524</v>
      </c>
      <c r="L26" s="33">
        <v>2905.355</v>
      </c>
      <c r="M26" s="34">
        <f t="shared" si="5"/>
        <v>959.9999999991269</v>
      </c>
      <c r="N26" s="33">
        <v>6103.312</v>
      </c>
      <c r="O26" s="34">
        <f t="shared" si="6"/>
        <v>1094.4000000003143</v>
      </c>
      <c r="P26" s="30">
        <v>3937.745</v>
      </c>
      <c r="Q26" s="34">
        <f t="shared" si="7"/>
        <v>676.8000000003667</v>
      </c>
      <c r="R26" s="33">
        <v>8967.799</v>
      </c>
      <c r="S26" s="34">
        <f t="shared" si="8"/>
        <v>120.0000000098953</v>
      </c>
      <c r="T26" s="33">
        <v>22034.634</v>
      </c>
      <c r="U26" s="34">
        <f t="shared" si="9"/>
        <v>103.99999999208376</v>
      </c>
      <c r="V26" s="33">
        <v>17606.926</v>
      </c>
      <c r="W26" s="34">
        <f t="shared" si="10"/>
        <v>67.99999999930151</v>
      </c>
      <c r="X26" s="33">
        <v>1000.101</v>
      </c>
      <c r="Y26" s="34">
        <f t="shared" si="11"/>
        <v>644.0000000006876</v>
      </c>
      <c r="Z26" s="33"/>
      <c r="AA26" s="34">
        <f t="shared" si="12"/>
        <v>0</v>
      </c>
      <c r="AB26" s="33"/>
      <c r="AC26" s="34">
        <f t="shared" si="13"/>
        <v>0</v>
      </c>
      <c r="AD26" s="33"/>
      <c r="AE26" s="34">
        <f t="shared" si="14"/>
        <v>0</v>
      </c>
      <c r="AF26" s="33"/>
      <c r="AG26" s="34">
        <f t="shared" si="15"/>
        <v>0</v>
      </c>
      <c r="AH26" s="35">
        <f t="shared" si="16"/>
        <v>8515.199999998458</v>
      </c>
    </row>
    <row r="27" spans="1:34" ht="12.75">
      <c r="A27" s="5" t="s">
        <v>24</v>
      </c>
      <c r="B27" s="33">
        <v>7683.1</v>
      </c>
      <c r="C27" s="34">
        <f t="shared" si="0"/>
        <v>1819.2000000039116</v>
      </c>
      <c r="D27" s="33">
        <v>13405.709</v>
      </c>
      <c r="E27" s="34">
        <f t="shared" si="1"/>
        <v>3142.8000000050815</v>
      </c>
      <c r="F27" s="33">
        <v>4294.035</v>
      </c>
      <c r="G27" s="34">
        <f t="shared" si="2"/>
        <v>2033.9999999985594</v>
      </c>
      <c r="H27" s="33">
        <v>8849.135</v>
      </c>
      <c r="I27" s="34">
        <f t="shared" si="3"/>
        <v>2235.6000000036147</v>
      </c>
      <c r="J27" s="33">
        <v>10958.04</v>
      </c>
      <c r="K27" s="34">
        <f t="shared" si="4"/>
        <v>878.4000000021479</v>
      </c>
      <c r="L27" s="33">
        <v>2905.732</v>
      </c>
      <c r="M27" s="34">
        <f t="shared" si="5"/>
        <v>1809.599999999773</v>
      </c>
      <c r="N27" s="33">
        <v>6103.744</v>
      </c>
      <c r="O27" s="34">
        <f t="shared" si="6"/>
        <v>2073.599999998987</v>
      </c>
      <c r="P27" s="30">
        <v>3937.984</v>
      </c>
      <c r="Q27" s="34">
        <f t="shared" si="7"/>
        <v>1147.2000000001572</v>
      </c>
      <c r="R27" s="33">
        <v>8967.822</v>
      </c>
      <c r="S27" s="34">
        <f t="shared" si="8"/>
        <v>183.99999999383</v>
      </c>
      <c r="T27" s="33">
        <v>22034.679</v>
      </c>
      <c r="U27" s="34">
        <f t="shared" si="9"/>
        <v>180.000000007567</v>
      </c>
      <c r="V27" s="33">
        <v>17606.961</v>
      </c>
      <c r="W27" s="34">
        <f t="shared" si="10"/>
        <v>139.99999999941792</v>
      </c>
      <c r="X27" s="33">
        <v>1000.187</v>
      </c>
      <c r="Y27" s="34">
        <f t="shared" si="11"/>
        <v>1204.0000000001783</v>
      </c>
      <c r="Z27" s="33"/>
      <c r="AA27" s="34">
        <f t="shared" si="12"/>
        <v>0</v>
      </c>
      <c r="AB27" s="33"/>
      <c r="AC27" s="34">
        <f t="shared" si="13"/>
        <v>0</v>
      </c>
      <c r="AD27" s="33"/>
      <c r="AE27" s="34">
        <f t="shared" si="14"/>
        <v>0</v>
      </c>
      <c r="AF27" s="33"/>
      <c r="AG27" s="34">
        <f t="shared" si="15"/>
        <v>0</v>
      </c>
      <c r="AH27" s="35">
        <f t="shared" si="16"/>
        <v>16848.400000013226</v>
      </c>
    </row>
    <row r="28" spans="1:34" ht="12.75">
      <c r="A28" s="5" t="s">
        <v>25</v>
      </c>
      <c r="B28" s="33">
        <v>7683.465</v>
      </c>
      <c r="C28" s="34">
        <f t="shared" si="0"/>
        <v>1751.9999999989523</v>
      </c>
      <c r="D28" s="33">
        <v>13406.242</v>
      </c>
      <c r="E28" s="34">
        <f t="shared" si="1"/>
        <v>1918.7999999980093</v>
      </c>
      <c r="F28" s="33">
        <v>4294.454</v>
      </c>
      <c r="G28" s="34">
        <f t="shared" si="2"/>
        <v>1508.3999999995285</v>
      </c>
      <c r="H28" s="33">
        <v>8849.601</v>
      </c>
      <c r="I28" s="34">
        <f t="shared" si="3"/>
        <v>1677.6000000012573</v>
      </c>
      <c r="J28" s="33">
        <v>10958.228</v>
      </c>
      <c r="K28" s="34">
        <f t="shared" si="4"/>
        <v>676.7999999938183</v>
      </c>
      <c r="L28" s="33">
        <v>2906.003</v>
      </c>
      <c r="M28" s="34">
        <f t="shared" si="5"/>
        <v>1300.8000000008906</v>
      </c>
      <c r="N28" s="33">
        <v>6104.057</v>
      </c>
      <c r="O28" s="34">
        <f t="shared" si="6"/>
        <v>1502.400000000489</v>
      </c>
      <c r="P28" s="30">
        <v>3938.163</v>
      </c>
      <c r="Q28" s="34">
        <f t="shared" si="7"/>
        <v>859.2000000004191</v>
      </c>
      <c r="R28" s="33">
        <v>8967.838</v>
      </c>
      <c r="S28" s="34">
        <f t="shared" si="8"/>
        <v>127.9999999969732</v>
      </c>
      <c r="T28" s="33">
        <v>22034.723</v>
      </c>
      <c r="U28" s="34">
        <f t="shared" si="9"/>
        <v>176.0000000067521</v>
      </c>
      <c r="V28" s="33">
        <v>17606.987</v>
      </c>
      <c r="W28" s="34">
        <f t="shared" si="10"/>
        <v>104.00000000663567</v>
      </c>
      <c r="X28" s="33">
        <v>1000.245</v>
      </c>
      <c r="Y28" s="34">
        <f t="shared" si="11"/>
        <v>811.9999999998981</v>
      </c>
      <c r="Z28" s="33"/>
      <c r="AA28" s="34">
        <f t="shared" si="12"/>
        <v>0</v>
      </c>
      <c r="AB28" s="33"/>
      <c r="AC28" s="34">
        <f t="shared" si="13"/>
        <v>0</v>
      </c>
      <c r="AD28" s="33"/>
      <c r="AE28" s="34">
        <f t="shared" si="14"/>
        <v>0</v>
      </c>
      <c r="AF28" s="33"/>
      <c r="AG28" s="34">
        <f t="shared" si="15"/>
        <v>0</v>
      </c>
      <c r="AH28" s="35">
        <f t="shared" si="16"/>
        <v>12416.000000003623</v>
      </c>
    </row>
    <row r="29" spans="1:34" ht="12.75">
      <c r="A29" s="5" t="s">
        <v>26</v>
      </c>
      <c r="B29" s="33">
        <v>7683.772</v>
      </c>
      <c r="C29" s="34">
        <f t="shared" si="0"/>
        <v>1473.5999999989872</v>
      </c>
      <c r="D29" s="33">
        <v>13406.744</v>
      </c>
      <c r="E29" s="34">
        <f t="shared" si="1"/>
        <v>1807.2000000014668</v>
      </c>
      <c r="F29" s="33">
        <v>4294.861</v>
      </c>
      <c r="G29" s="34">
        <f t="shared" si="2"/>
        <v>1465.20000000055</v>
      </c>
      <c r="H29" s="33">
        <v>8850.054</v>
      </c>
      <c r="I29" s="34">
        <f t="shared" si="3"/>
        <v>1630.7999999982712</v>
      </c>
      <c r="J29" s="33">
        <v>10958.412</v>
      </c>
      <c r="K29" s="34">
        <f t="shared" si="4"/>
        <v>662.4000000039814</v>
      </c>
      <c r="L29" s="33">
        <v>2906.283</v>
      </c>
      <c r="M29" s="34">
        <f t="shared" si="5"/>
        <v>1343.9999999987776</v>
      </c>
      <c r="N29" s="33">
        <v>6104.368</v>
      </c>
      <c r="O29" s="34">
        <f t="shared" si="6"/>
        <v>1492.8000000028987</v>
      </c>
      <c r="P29" s="30">
        <v>3938.343</v>
      </c>
      <c r="Q29" s="34">
        <f t="shared" si="7"/>
        <v>863.9999999992142</v>
      </c>
      <c r="R29" s="33">
        <v>8967.854</v>
      </c>
      <c r="S29" s="34">
        <f t="shared" si="8"/>
        <v>127.9999999969732</v>
      </c>
      <c r="T29" s="33">
        <v>22034.77</v>
      </c>
      <c r="U29" s="34">
        <f t="shared" si="9"/>
        <v>187.9999999946449</v>
      </c>
      <c r="V29" s="33">
        <v>17607.015</v>
      </c>
      <c r="W29" s="34">
        <f t="shared" si="10"/>
        <v>111.99999999371357</v>
      </c>
      <c r="X29" s="33">
        <v>1000.309</v>
      </c>
      <c r="Y29" s="34">
        <f t="shared" si="11"/>
        <v>895.9999999995034</v>
      </c>
      <c r="Z29" s="33"/>
      <c r="AA29" s="34">
        <f t="shared" si="12"/>
        <v>0</v>
      </c>
      <c r="AB29" s="33"/>
      <c r="AC29" s="34">
        <f t="shared" si="13"/>
        <v>0</v>
      </c>
      <c r="AD29" s="33"/>
      <c r="AE29" s="34">
        <f t="shared" si="14"/>
        <v>0</v>
      </c>
      <c r="AF29" s="33"/>
      <c r="AG29" s="34">
        <f t="shared" si="15"/>
        <v>0</v>
      </c>
      <c r="AH29" s="35">
        <f t="shared" si="16"/>
        <v>12063.999999988982</v>
      </c>
    </row>
    <row r="30" spans="1:34" ht="12.75">
      <c r="A30" s="5" t="s">
        <v>27</v>
      </c>
      <c r="B30" s="33">
        <v>7684.038</v>
      </c>
      <c r="C30" s="34">
        <f t="shared" si="0"/>
        <v>1276.799999998184</v>
      </c>
      <c r="D30" s="33">
        <v>13407.169</v>
      </c>
      <c r="E30" s="34">
        <f t="shared" si="1"/>
        <v>1529.9999999973807</v>
      </c>
      <c r="F30" s="33">
        <v>4295.208</v>
      </c>
      <c r="G30" s="34">
        <f t="shared" si="2"/>
        <v>1249.1999999991094</v>
      </c>
      <c r="H30" s="33">
        <v>8850.434</v>
      </c>
      <c r="I30" s="34">
        <f t="shared" si="3"/>
        <v>1367.9999999971187</v>
      </c>
      <c r="J30" s="33">
        <v>10958.57</v>
      </c>
      <c r="K30" s="34">
        <f t="shared" si="4"/>
        <v>568.7999999980093</v>
      </c>
      <c r="L30" s="33">
        <v>2906.521</v>
      </c>
      <c r="M30" s="34">
        <f t="shared" si="5"/>
        <v>1142.400000001362</v>
      </c>
      <c r="N30" s="33">
        <v>6104.626</v>
      </c>
      <c r="O30" s="34">
        <f t="shared" si="6"/>
        <v>1238.399999999092</v>
      </c>
      <c r="P30" s="30">
        <v>3938.491</v>
      </c>
      <c r="Q30" s="34">
        <f t="shared" si="7"/>
        <v>710.4000000006636</v>
      </c>
      <c r="R30" s="33">
        <v>8967.867</v>
      </c>
      <c r="S30" s="34">
        <f t="shared" si="8"/>
        <v>104.00000000663567</v>
      </c>
      <c r="T30" s="33">
        <v>22034.804</v>
      </c>
      <c r="U30" s="34">
        <f t="shared" si="9"/>
        <v>135.99999999860302</v>
      </c>
      <c r="V30" s="33">
        <v>17607.04</v>
      </c>
      <c r="W30" s="34">
        <f t="shared" si="10"/>
        <v>100.00000000582077</v>
      </c>
      <c r="X30" s="33">
        <v>1000.371</v>
      </c>
      <c r="Y30" s="34">
        <f t="shared" si="11"/>
        <v>868.0000000001655</v>
      </c>
      <c r="Z30" s="33"/>
      <c r="AA30" s="34">
        <f t="shared" si="12"/>
        <v>0</v>
      </c>
      <c r="AB30" s="33"/>
      <c r="AC30" s="34">
        <f t="shared" si="13"/>
        <v>0</v>
      </c>
      <c r="AD30" s="33"/>
      <c r="AE30" s="34">
        <f t="shared" si="14"/>
        <v>0</v>
      </c>
      <c r="AF30" s="33"/>
      <c r="AG30" s="34">
        <f t="shared" si="15"/>
        <v>0</v>
      </c>
      <c r="AH30" s="35">
        <f t="shared" si="16"/>
        <v>10292.000000002145</v>
      </c>
    </row>
    <row r="31" spans="1:34" ht="12.75">
      <c r="A31" s="5" t="s">
        <v>28</v>
      </c>
      <c r="B31" s="36">
        <v>7684.314</v>
      </c>
      <c r="C31" s="37">
        <f>(B31-B30)*B$5</f>
        <v>1324.8000000035972</v>
      </c>
      <c r="D31" s="36">
        <v>13407.59</v>
      </c>
      <c r="E31" s="37">
        <f>(D31-D30)*D$5</f>
        <v>1515.6000000009954</v>
      </c>
      <c r="F31" s="36">
        <v>4295.56</v>
      </c>
      <c r="G31" s="37">
        <f>(F31-F30)*F$5</f>
        <v>1267.2000000027765</v>
      </c>
      <c r="H31" s="36">
        <v>8850.817</v>
      </c>
      <c r="I31" s="37">
        <f>(H31-H30)*H$5</f>
        <v>1378.799999999319</v>
      </c>
      <c r="J31" s="36">
        <v>10958.735</v>
      </c>
      <c r="K31" s="37">
        <f>(J31-J30)*J$5</f>
        <v>594.0000000031432</v>
      </c>
      <c r="L31" s="36">
        <v>2906.762</v>
      </c>
      <c r="M31" s="37">
        <f>(L31-L30)*L$5</f>
        <v>1156.7999999999302</v>
      </c>
      <c r="N31" s="36">
        <v>6104.889</v>
      </c>
      <c r="O31" s="37">
        <f>(N31-N30)*N$5</f>
        <v>1262.3999999996158</v>
      </c>
      <c r="P31" s="30">
        <v>3938.637</v>
      </c>
      <c r="Q31" s="37">
        <f>(P31-P30)*P$5</f>
        <v>700.8000000008906</v>
      </c>
      <c r="R31" s="36">
        <v>8967.88</v>
      </c>
      <c r="S31" s="37">
        <f>(R31-R30)*R$5</f>
        <v>103.99999999208376</v>
      </c>
      <c r="T31" s="36">
        <v>22034.84</v>
      </c>
      <c r="U31" s="37">
        <f>(T31-T30)*T$5</f>
        <v>144.00000000023283</v>
      </c>
      <c r="V31" s="36">
        <v>17607.063</v>
      </c>
      <c r="W31" s="37">
        <f>(V31-V30)*V$5</f>
        <v>91.99999998963904</v>
      </c>
      <c r="X31" s="36">
        <v>1000.442</v>
      </c>
      <c r="Y31" s="37">
        <f>(X31-X30)*X$5</f>
        <v>994.0000000003693</v>
      </c>
      <c r="Z31" s="36"/>
      <c r="AA31" s="37"/>
      <c r="AB31" s="36"/>
      <c r="AC31" s="37"/>
      <c r="AD31" s="36"/>
      <c r="AE31" s="37"/>
      <c r="AF31" s="36"/>
      <c r="AG31" s="37"/>
      <c r="AH31" s="35">
        <f t="shared" si="16"/>
        <v>10534.399999992593</v>
      </c>
    </row>
    <row r="32" spans="1:34" ht="13.5" thickBot="1">
      <c r="A32" s="5" t="s">
        <v>40</v>
      </c>
      <c r="B32" s="38">
        <v>7684.453</v>
      </c>
      <c r="C32" s="39">
        <f>(B32-B31)*B$5</f>
        <v>667.2000000005937</v>
      </c>
      <c r="D32" s="38">
        <v>13407.994</v>
      </c>
      <c r="E32" s="39">
        <f>(D32-D31)*D$5</f>
        <v>1454.400000001624</v>
      </c>
      <c r="F32" s="38">
        <v>4295.91</v>
      </c>
      <c r="G32" s="39">
        <f>(F32-F31)*F$5</f>
        <v>1259.9999999980355</v>
      </c>
      <c r="H32" s="38">
        <v>8851.224</v>
      </c>
      <c r="I32" s="39">
        <f>(H32-H31)*H$5</f>
        <v>1465.2000000038242</v>
      </c>
      <c r="J32" s="38">
        <v>10958.889</v>
      </c>
      <c r="K32" s="39">
        <f>(J32-J31)*J$5</f>
        <v>554.3999999950756</v>
      </c>
      <c r="L32" s="38">
        <v>2906.801</v>
      </c>
      <c r="M32" s="39">
        <f>(L32-L31)*L$5</f>
        <v>187.1999999988475</v>
      </c>
      <c r="N32" s="38">
        <v>6105.144</v>
      </c>
      <c r="O32" s="39">
        <f>(N32-N31)*N$5</f>
        <v>1224.0000000005239</v>
      </c>
      <c r="P32" s="30">
        <v>3938.787</v>
      </c>
      <c r="Q32" s="39">
        <f>(P32-P31)*P$5</f>
        <v>719.9999999982538</v>
      </c>
      <c r="R32" s="38">
        <v>8967.894</v>
      </c>
      <c r="S32" s="39">
        <f>(R32-R31)*R$5</f>
        <v>112.00000000826549</v>
      </c>
      <c r="T32" s="38">
        <v>22034.872</v>
      </c>
      <c r="U32" s="39">
        <f>(T32-T31)*T$5</f>
        <v>127.9999999969732</v>
      </c>
      <c r="V32" s="38">
        <v>17607.08</v>
      </c>
      <c r="W32" s="39">
        <f>(V32-V31)*V$5</f>
        <v>68.00000001385342</v>
      </c>
      <c r="X32" s="38">
        <v>1000.522</v>
      </c>
      <c r="Y32" s="39">
        <f>(X32-X30)*X$5</f>
        <v>2114.0000000009422</v>
      </c>
      <c r="Z32" s="38"/>
      <c r="AA32" s="39">
        <f>(Z32-Z30)*Z$5</f>
        <v>0</v>
      </c>
      <c r="AB32" s="38"/>
      <c r="AC32" s="39">
        <f>(AB32-AB30)*AB$5</f>
        <v>0</v>
      </c>
      <c r="AD32" s="38"/>
      <c r="AE32" s="39">
        <f>(AD32-AD30)*AD$5</f>
        <v>0</v>
      </c>
      <c r="AF32" s="38"/>
      <c r="AG32" s="39">
        <f>(AF32-AF30)*AF$5</f>
        <v>0</v>
      </c>
      <c r="AH32" s="35">
        <f t="shared" si="16"/>
        <v>9954.400000016813</v>
      </c>
    </row>
    <row r="33" spans="2:34" ht="14.25" thickBot="1" thickTop="1">
      <c r="B33" s="40"/>
      <c r="C33" s="41">
        <f>SUM(C8:C32)</f>
        <v>31689.600000003702</v>
      </c>
      <c r="D33" s="40"/>
      <c r="E33" s="41">
        <f>SUM(E8:E32)</f>
        <v>38880.00000000393</v>
      </c>
      <c r="F33" s="40"/>
      <c r="G33" s="41">
        <f>SUM(G8:G32)</f>
        <v>31690.79999999958</v>
      </c>
      <c r="H33" s="40"/>
      <c r="I33" s="41">
        <f>SUM(I8:I32)</f>
        <v>32651.999999998952</v>
      </c>
      <c r="J33" s="40"/>
      <c r="K33" s="41">
        <f>SUM(K8:K32)</f>
        <v>13622.399999998743</v>
      </c>
      <c r="L33" s="40"/>
      <c r="M33" s="41">
        <f>SUM(M8:M32)</f>
        <v>25420.799999999144</v>
      </c>
      <c r="N33" s="40"/>
      <c r="O33" s="41">
        <f>SUM(O8:O32)</f>
        <v>29947.20000000234</v>
      </c>
      <c r="P33" s="40"/>
      <c r="Q33" s="41">
        <f>SUM(Q8:Q32)</f>
        <v>17419.199999999546</v>
      </c>
      <c r="R33" s="40"/>
      <c r="S33" s="41">
        <f>SUM(S8:S32)</f>
        <v>3639.999999999418</v>
      </c>
      <c r="T33" s="40"/>
      <c r="U33" s="41">
        <f>SUM(U8:U32)</f>
        <v>3275.999999998021</v>
      </c>
      <c r="V33" s="40"/>
      <c r="W33" s="41">
        <f>SUM(W8:W32)</f>
        <v>2092.000000004191</v>
      </c>
      <c r="X33" s="40"/>
      <c r="Y33" s="41">
        <f>SUM(Y8:Y32)</f>
        <v>23632.00000000143</v>
      </c>
      <c r="Z33" s="40"/>
      <c r="AA33" s="41">
        <f>SUM(AA8:AA32)</f>
        <v>0</v>
      </c>
      <c r="AB33" s="40"/>
      <c r="AC33" s="41">
        <f>SUM(AC8:AC32)</f>
        <v>0</v>
      </c>
      <c r="AD33" s="40"/>
      <c r="AE33" s="41">
        <f>SUM(AE8:AE32)</f>
        <v>0</v>
      </c>
      <c r="AF33" s="40"/>
      <c r="AG33" s="42">
        <f>SUM(AG8:AG32)</f>
        <v>0</v>
      </c>
      <c r="AH33" s="43">
        <f>SUM(C33+E33+G33+I33+K33+M33+O33+Q33+S33+U33+W33+Y33+AA33+AC33+AE33+AG33)</f>
        <v>253962.000000009</v>
      </c>
    </row>
  </sheetData>
  <sheetProtection formatCells="0" formatColumns="0" formatRows="0"/>
  <mergeCells count="33">
    <mergeCell ref="A1:I1"/>
    <mergeCell ref="A2:I2"/>
    <mergeCell ref="A3:I3"/>
    <mergeCell ref="AD5:AE5"/>
    <mergeCell ref="F5:G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F6:G6"/>
    <mergeCell ref="H5:I5"/>
    <mergeCell ref="H6:I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2021-12-22T08:40:12Z</cp:lastPrinted>
  <dcterms:created xsi:type="dcterms:W3CDTF">2005-12-21T15:33:57Z</dcterms:created>
  <dcterms:modified xsi:type="dcterms:W3CDTF">2021-12-22T08:40:14Z</dcterms:modified>
  <cp:category/>
  <cp:version/>
  <cp:contentType/>
  <cp:contentStatus/>
</cp:coreProperties>
</file>