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225" windowWidth="5970" windowHeight="6630" activeTab="0"/>
  </bookViews>
  <sheets>
    <sheet name="РЭАЗ-Р" sheetId="1" r:id="rId1"/>
    <sheet name="РЭАЗ-А" sheetId="2" r:id="rId2"/>
    <sheet name="РОССОШЬ-Р" sheetId="3" r:id="rId3"/>
    <sheet name="РОССОШЬ-А" sheetId="4" r:id="rId4"/>
  </sheets>
  <definedNames>
    <definedName name="_xlnm.Print_Area" localSheetId="3">'РОССОШЬ-А'!$A$1:$AH$33</definedName>
    <definedName name="_xlnm.Print_Area" localSheetId="2">'РОССОШЬ-Р'!$A$1:$AH$33</definedName>
    <definedName name="_xlnm.Print_Area" localSheetId="1">'РЭАЗ-А'!$A$1:$AX$33</definedName>
    <definedName name="_xlnm.Print_Area" localSheetId="0">'РЭАЗ-Р'!$A$1:$AY$33</definedName>
  </definedNames>
  <calcPr fullCalcOnLoad="1"/>
</workbook>
</file>

<file path=xl/sharedStrings.xml><?xml version="1.0" encoding="utf-8"?>
<sst xmlns="http://schemas.openxmlformats.org/spreadsheetml/2006/main" count="306" uniqueCount="47">
  <si>
    <t>Часы</t>
  </si>
  <si>
    <t>Фидеры</t>
  </si>
  <si>
    <t>Коэффициент</t>
  </si>
  <si>
    <t>Показания счетчика</t>
  </si>
  <si>
    <t>Кол-во квт.ч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</si>
  <si>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</si>
  <si>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</si>
  <si>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</si>
  <si>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</si>
  <si>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</si>
  <si>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</si>
  <si>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</si>
  <si>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</si>
  <si>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</si>
  <si>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</si>
  <si>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</si>
  <si>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</si>
  <si>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</si>
  <si>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</si>
  <si>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</si>
  <si>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</si>
  <si>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</si>
  <si>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</si>
  <si>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</si>
  <si>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</si>
  <si>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</si>
  <si>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</si>
  <si>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</si>
  <si>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</si>
  <si>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</si>
  <si>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 xml:space="preserve">Ведомость </t>
  </si>
  <si>
    <t>Итого</t>
  </si>
  <si>
    <t xml:space="preserve">        </t>
  </si>
  <si>
    <t>суточных замеров активных нагрузок</t>
  </si>
  <si>
    <t xml:space="preserve">                                    Ведомость </t>
  </si>
  <si>
    <t xml:space="preserve">                               суточных замеров реактивных нагрузок</t>
  </si>
  <si>
    <t xml:space="preserve">                                                  Ведомость </t>
  </si>
  <si>
    <t>Начальник участка учета и контроля передачи эл. энергии  Сергеева В.А.</t>
  </si>
  <si>
    <t xml:space="preserve"> Начальник участка учета и контроля передачи элэ энергии  Сергеева В.А.</t>
  </si>
  <si>
    <t>Начальник участка учета и контроля передачи эл. энергии Сергеева В.А.</t>
  </si>
  <si>
    <t>24</t>
  </si>
  <si>
    <t>Начальник участка учета и контроля передачи эл. энергии   Сергеева В.А.</t>
  </si>
  <si>
    <t xml:space="preserve">                                                                             Ведомость                                                     </t>
  </si>
  <si>
    <t>суточных замеров активных нагрузок ГПП РЭАЗ 110/10 кВ на  16 июня 2021 г.</t>
  </si>
  <si>
    <t>ГПП РОССОШЬ на 16 июня   2021 г.</t>
  </si>
  <si>
    <t xml:space="preserve">                                       Ведомость                                                                                                                суточных     замеров реактивных наргрузок  ГПП РЭАЗ 110/10 кВ на  16  июня 2021 г.                                       </t>
  </si>
  <si>
    <t xml:space="preserve">                           ГПП РОССОШЬ на    16   июня 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</si>
</sst>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61"/>
      <name val="Arial Cyr"/>
      <family val="0"/>
    </font>
    <font>
      <b/>
      <sz val="10"/>
      <color indexed="43"/>
      <name val="Arial Cyr"/>
      <family val="0"/>
    </font>
    <font>
      <b/>
      <i/>
      <u val="single"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/>
      <right style="medium"/>
      <top style="medium"/>
      <bottom style="medium"/>
    </border>
    <border>
      <left style="double">
        <color indexed="12"/>
      </left>
      <right style="thin">
        <color indexed="12"/>
      </right>
      <top style="hair">
        <color indexed="12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double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readingOrder="1"/>
    </xf>
    <xf numFmtId="0" fontId="7" fillId="33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 vertical="center"/>
    </xf>
    <xf numFmtId="4" fontId="4" fillId="34" borderId="12" xfId="0" applyNumberFormat="1" applyFont="1" applyFill="1" applyBorder="1" applyAlignment="1" applyProtection="1">
      <alignment/>
      <protection locked="0"/>
    </xf>
    <xf numFmtId="4" fontId="5" fillId="35" borderId="13" xfId="0" applyNumberFormat="1" applyFont="1" applyFill="1" applyBorder="1" applyAlignment="1">
      <alignment/>
    </xf>
    <xf numFmtId="4" fontId="4" fillId="37" borderId="14" xfId="0" applyNumberFormat="1" applyFont="1" applyFill="1" applyBorder="1" applyAlignment="1">
      <alignment/>
    </xf>
    <xf numFmtId="4" fontId="4" fillId="34" borderId="15" xfId="0" applyNumberFormat="1" applyFont="1" applyFill="1" applyBorder="1" applyAlignment="1" applyProtection="1">
      <alignment/>
      <protection locked="0"/>
    </xf>
    <xf numFmtId="4" fontId="5" fillId="35" borderId="16" xfId="0" applyNumberFormat="1" applyFont="1" applyFill="1" applyBorder="1" applyAlignment="1">
      <alignment/>
    </xf>
    <xf numFmtId="4" fontId="4" fillId="34" borderId="17" xfId="0" applyNumberFormat="1" applyFont="1" applyFill="1" applyBorder="1" applyAlignment="1" applyProtection="1">
      <alignment/>
      <protection locked="0"/>
    </xf>
    <xf numFmtId="4" fontId="5" fillId="35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" fillId="35" borderId="19" xfId="0" applyNumberFormat="1" applyFont="1" applyFill="1" applyBorder="1" applyAlignment="1">
      <alignment/>
    </xf>
    <xf numFmtId="4" fontId="3" fillId="35" borderId="20" xfId="0" applyNumberFormat="1" applyFont="1" applyFill="1" applyBorder="1" applyAlignment="1">
      <alignment/>
    </xf>
    <xf numFmtId="4" fontId="4" fillId="35" borderId="21" xfId="0" applyNumberFormat="1" applyFont="1" applyFill="1" applyBorder="1" applyAlignment="1">
      <alignment/>
    </xf>
    <xf numFmtId="2" fontId="4" fillId="36" borderId="21" xfId="0" applyNumberFormat="1" applyFont="1" applyFill="1" applyBorder="1" applyAlignment="1">
      <alignment horizontal="right" vertical="center"/>
    </xf>
    <xf numFmtId="4" fontId="4" fillId="36" borderId="21" xfId="0" applyNumberFormat="1" applyFont="1" applyFill="1" applyBorder="1" applyAlignment="1">
      <alignment horizontal="right" vertical="center"/>
    </xf>
    <xf numFmtId="0" fontId="0" fillId="36" borderId="0" xfId="0" applyFill="1" applyAlignment="1" applyProtection="1">
      <alignment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0" fontId="2" fillId="36" borderId="0" xfId="0" applyFont="1" applyFill="1" applyAlignment="1" applyProtection="1">
      <alignment horizontal="left" vertical="center"/>
      <protection locked="0"/>
    </xf>
    <xf numFmtId="4" fontId="4" fillId="34" borderId="0" xfId="0" applyNumberFormat="1" applyFont="1" applyFill="1" applyBorder="1" applyAlignment="1" applyProtection="1">
      <alignment/>
      <protection locked="0"/>
    </xf>
    <xf numFmtId="4" fontId="4" fillId="34" borderId="22" xfId="0" applyNumberFormat="1" applyFont="1" applyFill="1" applyBorder="1" applyAlignment="1" applyProtection="1">
      <alignment/>
      <protection locked="0"/>
    </xf>
    <xf numFmtId="4" fontId="5" fillId="35" borderId="23" xfId="0" applyNumberFormat="1" applyFont="1" applyFill="1" applyBorder="1" applyAlignment="1">
      <alignment/>
    </xf>
    <xf numFmtId="172" fontId="4" fillId="34" borderId="12" xfId="0" applyNumberFormat="1" applyFont="1" applyFill="1" applyBorder="1" applyAlignment="1" applyProtection="1">
      <alignment/>
      <protection locked="0"/>
    </xf>
    <xf numFmtId="173" fontId="4" fillId="34" borderId="12" xfId="0" applyNumberFormat="1" applyFont="1" applyFill="1" applyBorder="1" applyAlignment="1" applyProtection="1">
      <alignment/>
      <protection locked="0"/>
    </xf>
    <xf numFmtId="173" fontId="5" fillId="35" borderId="13" xfId="0" applyNumberFormat="1" applyFont="1" applyFill="1" applyBorder="1" applyAlignment="1">
      <alignment/>
    </xf>
    <xf numFmtId="173" fontId="4" fillId="37" borderId="14" xfId="0" applyNumberFormat="1" applyFont="1" applyFill="1" applyBorder="1" applyAlignment="1">
      <alignment/>
    </xf>
    <xf numFmtId="173" fontId="4" fillId="34" borderId="15" xfId="0" applyNumberFormat="1" applyFont="1" applyFill="1" applyBorder="1" applyAlignment="1" applyProtection="1">
      <alignment/>
      <protection locked="0"/>
    </xf>
    <xf numFmtId="173" fontId="5" fillId="35" borderId="16" xfId="0" applyNumberFormat="1" applyFont="1" applyFill="1" applyBorder="1" applyAlignment="1">
      <alignment/>
    </xf>
    <xf numFmtId="173" fontId="4" fillId="37" borderId="24" xfId="0" applyNumberFormat="1" applyFont="1" applyFill="1" applyBorder="1" applyAlignment="1">
      <alignment/>
    </xf>
    <xf numFmtId="173" fontId="4" fillId="34" borderId="22" xfId="0" applyNumberFormat="1" applyFont="1" applyFill="1" applyBorder="1" applyAlignment="1" applyProtection="1">
      <alignment/>
      <protection locked="0"/>
    </xf>
    <xf numFmtId="173" fontId="5" fillId="35" borderId="23" xfId="0" applyNumberFormat="1" applyFont="1" applyFill="1" applyBorder="1" applyAlignment="1">
      <alignment/>
    </xf>
    <xf numFmtId="173" fontId="4" fillId="34" borderId="17" xfId="0" applyNumberFormat="1" applyFont="1" applyFill="1" applyBorder="1" applyAlignment="1" applyProtection="1">
      <alignment/>
      <protection locked="0"/>
    </xf>
    <xf numFmtId="173" fontId="5" fillId="35" borderId="18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3" fillId="35" borderId="19" xfId="0" applyNumberFormat="1" applyFont="1" applyFill="1" applyBorder="1" applyAlignment="1">
      <alignment/>
    </xf>
    <xf numFmtId="173" fontId="3" fillId="35" borderId="20" xfId="0" applyNumberFormat="1" applyFont="1" applyFill="1" applyBorder="1" applyAlignment="1">
      <alignment/>
    </xf>
    <xf numFmtId="173" fontId="4" fillId="35" borderId="21" xfId="0" applyNumberFormat="1" applyFont="1" applyFill="1" applyBorder="1" applyAlignment="1">
      <alignment/>
    </xf>
    <xf numFmtId="172" fontId="5" fillId="35" borderId="13" xfId="0" applyNumberFormat="1" applyFont="1" applyFill="1" applyBorder="1" applyAlignment="1">
      <alignment/>
    </xf>
    <xf numFmtId="172" fontId="4" fillId="37" borderId="14" xfId="0" applyNumberFormat="1" applyFont="1" applyFill="1" applyBorder="1" applyAlignment="1">
      <alignment/>
    </xf>
    <xf numFmtId="172" fontId="4" fillId="34" borderId="15" xfId="0" applyNumberFormat="1" applyFont="1" applyFill="1" applyBorder="1" applyAlignment="1" applyProtection="1">
      <alignment/>
      <protection locked="0"/>
    </xf>
    <xf numFmtId="172" fontId="5" fillId="35" borderId="16" xfId="0" applyNumberFormat="1" applyFont="1" applyFill="1" applyBorder="1" applyAlignment="1">
      <alignment/>
    </xf>
    <xf numFmtId="172" fontId="4" fillId="37" borderId="24" xfId="0" applyNumberFormat="1" applyFont="1" applyFill="1" applyBorder="1" applyAlignment="1">
      <alignment/>
    </xf>
    <xf numFmtId="172" fontId="4" fillId="34" borderId="22" xfId="0" applyNumberFormat="1" applyFont="1" applyFill="1" applyBorder="1" applyAlignment="1" applyProtection="1">
      <alignment/>
      <protection locked="0"/>
    </xf>
    <xf numFmtId="172" fontId="5" fillId="35" borderId="23" xfId="0" applyNumberFormat="1" applyFont="1" applyFill="1" applyBorder="1" applyAlignment="1">
      <alignment/>
    </xf>
    <xf numFmtId="172" fontId="4" fillId="34" borderId="17" xfId="0" applyNumberFormat="1" applyFont="1" applyFill="1" applyBorder="1" applyAlignment="1" applyProtection="1">
      <alignment/>
      <protection locked="0"/>
    </xf>
    <xf numFmtId="172" fontId="5" fillId="35" borderId="18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5" borderId="19" xfId="0" applyNumberFormat="1" applyFont="1" applyFill="1" applyBorder="1" applyAlignment="1">
      <alignment/>
    </xf>
    <xf numFmtId="172" fontId="3" fillId="35" borderId="20" xfId="0" applyNumberFormat="1" applyFont="1" applyFill="1" applyBorder="1" applyAlignment="1">
      <alignment/>
    </xf>
    <xf numFmtId="0" fontId="5" fillId="35" borderId="25" xfId="0" applyFont="1" applyFill="1" applyBorder="1" applyAlignment="1">
      <alignment horizontal="center" vertical="center" wrapText="1"/>
    </xf>
    <xf numFmtId="4" fontId="5" fillId="35" borderId="26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8" borderId="0" xfId="0" applyFont="1" applyFill="1" applyBorder="1" applyAlignment="1" applyProtection="1">
      <alignment horizontal="center" vertical="center"/>
      <protection locked="0"/>
    </xf>
    <xf numFmtId="0" fontId="5" fillId="35" borderId="27" xfId="0" applyFont="1" applyFill="1" applyBorder="1" applyAlignment="1">
      <alignment horizontal="center" vertical="center" wrapText="1"/>
    </xf>
    <xf numFmtId="4" fontId="5" fillId="35" borderId="27" xfId="0" applyNumberFormat="1" applyFont="1" applyFill="1" applyBorder="1" applyAlignment="1">
      <alignment/>
    </xf>
    <xf numFmtId="1" fontId="7" fillId="33" borderId="25" xfId="0" applyNumberFormat="1" applyFont="1" applyFill="1" applyBorder="1" applyAlignment="1" applyProtection="1">
      <alignment horizontal="center" vertical="center"/>
      <protection locked="0"/>
    </xf>
    <xf numFmtId="0" fontId="6" fillId="38" borderId="25" xfId="0" applyFont="1" applyFill="1" applyBorder="1" applyAlignment="1" applyProtection="1">
      <alignment horizontal="center" vertical="center"/>
      <protection locked="0"/>
    </xf>
    <xf numFmtId="172" fontId="3" fillId="35" borderId="0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4" fontId="5" fillId="35" borderId="29" xfId="0" applyNumberFormat="1" applyFont="1" applyFill="1" applyBorder="1" applyAlignment="1">
      <alignment/>
    </xf>
    <xf numFmtId="4" fontId="5" fillId="35" borderId="30" xfId="0" applyNumberFormat="1" applyFont="1" applyFill="1" applyBorder="1" applyAlignment="1">
      <alignment/>
    </xf>
    <xf numFmtId="4" fontId="5" fillId="35" borderId="31" xfId="0" applyNumberFormat="1" applyFont="1" applyFill="1" applyBorder="1" applyAlignment="1">
      <alignment/>
    </xf>
    <xf numFmtId="4" fontId="5" fillId="35" borderId="32" xfId="0" applyNumberFormat="1" applyFont="1" applyFill="1" applyBorder="1" applyAlignment="1">
      <alignment/>
    </xf>
    <xf numFmtId="4" fontId="5" fillId="35" borderId="33" xfId="0" applyNumberFormat="1" applyFont="1" applyFill="1" applyBorder="1" applyAlignment="1">
      <alignment/>
    </xf>
    <xf numFmtId="4" fontId="5" fillId="35" borderId="34" xfId="0" applyNumberFormat="1" applyFont="1" applyFill="1" applyBorder="1" applyAlignment="1">
      <alignment/>
    </xf>
    <xf numFmtId="4" fontId="5" fillId="35" borderId="35" xfId="0" applyNumberFormat="1" applyFont="1" applyFill="1" applyBorder="1" applyAlignment="1">
      <alignment/>
    </xf>
    <xf numFmtId="0" fontId="5" fillId="35" borderId="31" xfId="0" applyFont="1" applyFill="1" applyBorder="1" applyAlignment="1">
      <alignment horizontal="center" vertical="center" wrapText="1"/>
    </xf>
    <xf numFmtId="4" fontId="5" fillId="35" borderId="36" xfId="0" applyNumberFormat="1" applyFont="1" applyFill="1" applyBorder="1" applyAlignment="1">
      <alignment/>
    </xf>
    <xf numFmtId="4" fontId="3" fillId="35" borderId="37" xfId="0" applyNumberFormat="1" applyFont="1" applyFill="1" applyBorder="1" applyAlignment="1">
      <alignment/>
    </xf>
    <xf numFmtId="4" fontId="3" fillId="35" borderId="38" xfId="0" applyNumberFormat="1" applyFont="1" applyFill="1" applyBorder="1" applyAlignment="1">
      <alignment/>
    </xf>
    <xf numFmtId="4" fontId="4" fillId="35" borderId="38" xfId="0" applyNumberFormat="1" applyFont="1" applyFill="1" applyBorder="1" applyAlignment="1">
      <alignment/>
    </xf>
    <xf numFmtId="172" fontId="8" fillId="34" borderId="12" xfId="0" applyNumberFormat="1" applyFont="1" applyFill="1" applyBorder="1" applyAlignment="1" applyProtection="1">
      <alignment/>
      <protection locked="0"/>
    </xf>
    <xf numFmtId="172" fontId="4" fillId="34" borderId="39" xfId="0" applyNumberFormat="1" applyFont="1" applyFill="1" applyBorder="1" applyAlignment="1" applyProtection="1">
      <alignment/>
      <protection locked="0"/>
    </xf>
    <xf numFmtId="172" fontId="3" fillId="35" borderId="40" xfId="0" applyNumberFormat="1" applyFont="1" applyFill="1" applyBorder="1" applyAlignment="1">
      <alignment/>
    </xf>
    <xf numFmtId="173" fontId="4" fillId="34" borderId="0" xfId="0" applyNumberFormat="1" applyFont="1" applyFill="1" applyAlignment="1" applyProtection="1">
      <alignment/>
      <protection locked="0"/>
    </xf>
    <xf numFmtId="173" fontId="4" fillId="34" borderId="39" xfId="0" applyNumberFormat="1" applyFont="1" applyFill="1" applyBorder="1" applyAlignment="1" applyProtection="1">
      <alignment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1" fontId="7" fillId="33" borderId="41" xfId="0" applyNumberFormat="1" applyFont="1" applyFill="1" applyBorder="1" applyAlignment="1" applyProtection="1">
      <alignment horizontal="center" vertical="center"/>
      <protection locked="0"/>
    </xf>
    <xf numFmtId="1" fontId="7" fillId="33" borderId="42" xfId="0" applyNumberFormat="1" applyFont="1" applyFill="1" applyBorder="1" applyAlignment="1" applyProtection="1">
      <alignment horizontal="center" vertical="center"/>
      <protection locked="0"/>
    </xf>
    <xf numFmtId="0" fontId="6" fillId="38" borderId="43" xfId="0" applyFont="1" applyFill="1" applyBorder="1" applyAlignment="1" applyProtection="1">
      <alignment horizontal="center" vertical="center"/>
      <protection locked="0"/>
    </xf>
    <xf numFmtId="0" fontId="6" fillId="38" borderId="11" xfId="0" applyFont="1" applyFill="1" applyBorder="1" applyAlignment="1" applyProtection="1">
      <alignment horizontal="center" vertical="center"/>
      <protection locked="0"/>
    </xf>
    <xf numFmtId="1" fontId="7" fillId="33" borderId="44" xfId="0" applyNumberFormat="1" applyFont="1" applyFill="1" applyBorder="1" applyAlignment="1" applyProtection="1">
      <alignment horizontal="center" vertical="center"/>
      <protection locked="0"/>
    </xf>
    <xf numFmtId="1" fontId="7" fillId="33" borderId="45" xfId="0" applyNumberFormat="1" applyFont="1" applyFill="1" applyBorder="1" applyAlignment="1" applyProtection="1">
      <alignment horizontal="center" vertical="center"/>
      <protection locked="0"/>
    </xf>
    <xf numFmtId="1" fontId="7" fillId="33" borderId="43" xfId="0" applyNumberFormat="1" applyFont="1" applyFill="1" applyBorder="1" applyAlignment="1" applyProtection="1">
      <alignment horizontal="center" vertical="center"/>
      <protection locked="0"/>
    </xf>
    <xf numFmtId="1" fontId="7" fillId="33" borderId="11" xfId="0" applyNumberFormat="1" applyFont="1" applyFill="1" applyBorder="1" applyAlignment="1" applyProtection="1">
      <alignment horizontal="center" vertical="center"/>
      <protection locked="0"/>
    </xf>
    <xf numFmtId="1" fontId="7" fillId="33" borderId="46" xfId="0" applyNumberFormat="1" applyFont="1" applyFill="1" applyBorder="1" applyAlignment="1" applyProtection="1">
      <alignment horizontal="center" vertical="center"/>
      <protection locked="0"/>
    </xf>
    <xf numFmtId="1" fontId="7" fillId="33" borderId="47" xfId="0" applyNumberFormat="1" applyFont="1" applyFill="1" applyBorder="1" applyAlignment="1" applyProtection="1">
      <alignment horizontal="center" vertical="center"/>
      <protection locked="0"/>
    </xf>
    <xf numFmtId="0" fontId="6" fillId="38" borderId="48" xfId="0" applyFont="1" applyFill="1" applyBorder="1" applyAlignment="1" applyProtection="1">
      <alignment horizontal="center" vertical="center"/>
      <protection locked="0"/>
    </xf>
    <xf numFmtId="0" fontId="6" fillId="38" borderId="49" xfId="0" applyFont="1" applyFill="1" applyBorder="1" applyAlignment="1" applyProtection="1">
      <alignment horizontal="center" vertical="center"/>
      <protection locked="0"/>
    </xf>
    <xf numFmtId="0" fontId="6" fillId="38" borderId="50" xfId="0" applyFont="1" applyFill="1" applyBorder="1" applyAlignment="1" applyProtection="1">
      <alignment horizontal="center" vertical="center"/>
      <protection locked="0"/>
    </xf>
    <xf numFmtId="0" fontId="6" fillId="38" borderId="27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3"/>
  <sheetViews>
    <sheetView showZeros="0" tabSelected="1" defaultGridColor="0" zoomScalePageLayoutView="0" colorId="48" workbookViewId="0" topLeftCell="A1">
      <pane xSplit="1" ySplit="7" topLeftCell="S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2" sqref="M12"/>
    </sheetView>
  </sheetViews>
  <sheetFormatPr defaultColWidth="9.00390625" defaultRowHeight="12.75" outlineLevelCol="1"/>
  <cols>
    <col min="1" max="1" width="6.625" style="0" customWidth="1"/>
    <col min="2" max="2" width="8.375" style="0" customWidth="1"/>
    <col min="3" max="3" width="9.125" style="0" customWidth="1"/>
    <col min="4" max="4" width="8.00390625" style="0" customWidth="1"/>
    <col min="5" max="5" width="8.75390625" style="0" customWidth="1"/>
    <col min="6" max="6" width="9.00390625" style="0" customWidth="1"/>
    <col min="7" max="7" width="8.00390625" style="0" customWidth="1"/>
    <col min="8" max="8" width="10.875" style="0" customWidth="1"/>
    <col min="9" max="9" width="9.00390625" style="0" customWidth="1"/>
    <col min="10" max="10" width="9.625" style="0" customWidth="1"/>
    <col min="11" max="11" width="8.125" style="0" customWidth="1"/>
    <col min="12" max="12" width="7.875" style="0" customWidth="1"/>
    <col min="13" max="13" width="4.75390625" style="0" customWidth="1"/>
    <col min="14" max="14" width="7.25390625" style="0" customWidth="1"/>
    <col min="15" max="15" width="9.00390625" style="0" customWidth="1"/>
    <col min="16" max="16" width="7.875" style="0" customWidth="1"/>
    <col min="17" max="17" width="6.875" style="0" customWidth="1"/>
    <col min="18" max="18" width="7.875" style="0" customWidth="1"/>
    <col min="19" max="19" width="8.75390625" style="0" customWidth="1"/>
    <col min="20" max="20" width="9.75390625" style="0" customWidth="1"/>
    <col min="21" max="21" width="9.125" style="0" customWidth="1"/>
    <col min="22" max="22" width="8.625" style="0" customWidth="1"/>
    <col min="23" max="23" width="9.125" style="0" customWidth="1"/>
    <col min="24" max="24" width="5.875" style="0" customWidth="1"/>
    <col min="25" max="25" width="9.125" style="0" customWidth="1"/>
    <col min="26" max="26" width="8.25390625" style="0" customWidth="1"/>
    <col min="27" max="27" width="9.75390625" style="0" customWidth="1"/>
    <col min="28" max="28" width="7.875" style="0" customWidth="1"/>
    <col min="29" max="29" width="8.75390625" style="0" customWidth="1"/>
    <col min="30" max="30" width="6.875" style="0" customWidth="1"/>
    <col min="31" max="31" width="9.375" style="0" customWidth="1"/>
    <col min="32" max="32" width="8.375" style="0" customWidth="1"/>
    <col min="33" max="33" width="8.625" style="0" customWidth="1"/>
    <col min="34" max="34" width="6.25390625" style="0" customWidth="1"/>
    <col min="35" max="35" width="7.25390625" style="0" customWidth="1"/>
    <col min="36" max="36" width="9.625" style="0" customWidth="1"/>
    <col min="37" max="37" width="6.875" style="0" customWidth="1"/>
    <col min="38" max="38" width="7.00390625" style="0" customWidth="1"/>
    <col min="39" max="39" width="6.875" style="0" customWidth="1"/>
    <col min="40" max="40" width="7.00390625" style="0" customWidth="1"/>
    <col min="41" max="41" width="10.00390625" style="0" customWidth="1"/>
    <col min="42" max="42" width="4.875" style="0" customWidth="1" outlineLevel="1"/>
    <col min="43" max="43" width="3.00390625" style="0" customWidth="1" outlineLevel="1"/>
    <col min="44" max="44" width="2.75390625" style="0" customWidth="1" outlineLevel="1"/>
    <col min="45" max="47" width="2.625" style="0" customWidth="1" outlineLevel="1"/>
    <col min="48" max="48" width="1.00390625" style="0" customWidth="1" outlineLevel="1"/>
    <col min="49" max="50" width="4.375" style="0" customWidth="1" outlineLevel="1"/>
    <col min="51" max="51" width="9.375" style="0" customWidth="1"/>
  </cols>
  <sheetData>
    <row r="1" spans="1:58" ht="6" customHeight="1">
      <c r="A1" s="84"/>
      <c r="B1" s="84"/>
      <c r="C1" s="84"/>
      <c r="D1" s="84"/>
      <c r="E1" s="84"/>
      <c r="F1" s="84"/>
      <c r="G1" s="84"/>
      <c r="H1" s="84"/>
      <c r="I1" s="84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 t="s">
        <v>32</v>
      </c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6"/>
      <c r="BB1" s="6"/>
      <c r="BC1" s="6"/>
      <c r="BD1" s="6"/>
      <c r="BE1" s="6"/>
      <c r="BF1" s="6"/>
    </row>
    <row r="2" spans="1:58" ht="14.25" customHeight="1">
      <c r="A2" s="84" t="s">
        <v>42</v>
      </c>
      <c r="B2" s="84"/>
      <c r="C2" s="84"/>
      <c r="D2" s="84"/>
      <c r="E2" s="84"/>
      <c r="F2" s="84"/>
      <c r="G2" s="84"/>
      <c r="H2" s="84"/>
      <c r="I2" s="84"/>
      <c r="J2" s="21"/>
      <c r="K2" s="21"/>
      <c r="L2" s="21"/>
      <c r="M2" s="21"/>
      <c r="N2" s="21"/>
      <c r="P2" s="21"/>
      <c r="R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6"/>
      <c r="BB2" s="6"/>
      <c r="BC2" s="6"/>
      <c r="BD2" s="6"/>
      <c r="BE2" s="6"/>
      <c r="BF2" s="6"/>
    </row>
    <row r="3" spans="1:58" ht="12.75" customHeight="1">
      <c r="A3" s="23" t="s">
        <v>45</v>
      </c>
      <c r="B3" s="23"/>
      <c r="C3" s="23"/>
      <c r="E3" s="23"/>
      <c r="F3" s="23"/>
      <c r="G3" s="23"/>
      <c r="H3" s="23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 t="s">
        <v>37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1"/>
      <c r="AU3" s="21"/>
      <c r="AV3" s="21"/>
      <c r="AW3" s="21"/>
      <c r="AX3" s="21"/>
      <c r="AY3" s="21"/>
      <c r="AZ3" s="21"/>
      <c r="BA3" s="6"/>
      <c r="BB3" s="6"/>
      <c r="BC3" s="6"/>
      <c r="BD3" s="6"/>
      <c r="BE3" s="6"/>
      <c r="BF3" s="6"/>
    </row>
    <row r="4" spans="1:56" ht="12.75" customHeight="1">
      <c r="A4" s="6"/>
      <c r="B4" s="6"/>
      <c r="C4" s="6"/>
      <c r="D4" s="6"/>
      <c r="E4" s="6" t="s">
        <v>29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39.75" customHeight="1">
      <c r="A5" s="2" t="s">
        <v>2</v>
      </c>
      <c r="B5" s="85">
        <v>3000</v>
      </c>
      <c r="C5" s="86"/>
      <c r="D5" s="85">
        <v>2000</v>
      </c>
      <c r="E5" s="86"/>
      <c r="F5" s="85">
        <v>3000</v>
      </c>
      <c r="G5" s="86"/>
      <c r="H5" s="85">
        <v>3000</v>
      </c>
      <c r="I5" s="86"/>
      <c r="J5" s="85">
        <v>6000</v>
      </c>
      <c r="K5" s="86"/>
      <c r="L5" s="85">
        <v>6000</v>
      </c>
      <c r="M5" s="86"/>
      <c r="N5" s="85">
        <v>6000</v>
      </c>
      <c r="O5" s="86"/>
      <c r="P5" s="85">
        <v>6000</v>
      </c>
      <c r="Q5" s="86"/>
      <c r="R5" s="85">
        <v>6000</v>
      </c>
      <c r="S5" s="86"/>
      <c r="T5" s="89" t="s">
        <v>31</v>
      </c>
      <c r="U5" s="85">
        <v>6000</v>
      </c>
      <c r="V5" s="86"/>
      <c r="W5" s="85">
        <v>3000</v>
      </c>
      <c r="X5" s="86"/>
      <c r="Y5" s="85">
        <v>4000</v>
      </c>
      <c r="Z5" s="86"/>
      <c r="AA5" s="85">
        <v>2000</v>
      </c>
      <c r="AB5" s="86"/>
      <c r="AC5" s="85">
        <v>2000</v>
      </c>
      <c r="AD5" s="86"/>
      <c r="AE5" s="85">
        <v>3000</v>
      </c>
      <c r="AF5" s="86"/>
      <c r="AG5" s="85">
        <v>6000</v>
      </c>
      <c r="AH5" s="86"/>
      <c r="AI5" s="85">
        <v>6000</v>
      </c>
      <c r="AJ5" s="86"/>
      <c r="AK5" s="85">
        <v>6000</v>
      </c>
      <c r="AL5" s="86"/>
      <c r="AM5" s="85">
        <v>6000</v>
      </c>
      <c r="AN5" s="86"/>
      <c r="AO5" s="89" t="s">
        <v>31</v>
      </c>
      <c r="AP5" s="91">
        <v>0</v>
      </c>
      <c r="AQ5" s="92"/>
      <c r="AR5" s="91">
        <v>0</v>
      </c>
      <c r="AS5" s="92"/>
      <c r="AT5" s="91">
        <v>0</v>
      </c>
      <c r="AU5" s="92"/>
      <c r="AV5" s="91">
        <v>0</v>
      </c>
      <c r="AW5" s="92"/>
      <c r="AX5" s="59"/>
      <c r="AY5" s="6"/>
      <c r="AZ5" s="6"/>
      <c r="BA5" s="6"/>
      <c r="BB5" s="6"/>
      <c r="BC5" s="6"/>
      <c r="BD5" s="6"/>
    </row>
    <row r="6" spans="1:56" ht="31.5" customHeight="1" thickBot="1">
      <c r="A6" s="1" t="s">
        <v>1</v>
      </c>
      <c r="B6" s="87">
        <v>1</v>
      </c>
      <c r="C6" s="88"/>
      <c r="D6" s="87">
        <v>5</v>
      </c>
      <c r="E6" s="88"/>
      <c r="F6" s="87">
        <v>7</v>
      </c>
      <c r="G6" s="88"/>
      <c r="H6" s="87">
        <v>9</v>
      </c>
      <c r="I6" s="88"/>
      <c r="J6" s="87">
        <v>19</v>
      </c>
      <c r="K6" s="88"/>
      <c r="L6" s="87">
        <v>23</v>
      </c>
      <c r="M6" s="88"/>
      <c r="N6" s="87">
        <v>25</v>
      </c>
      <c r="O6" s="88"/>
      <c r="P6" s="87">
        <v>27</v>
      </c>
      <c r="Q6" s="88"/>
      <c r="R6" s="87">
        <v>29</v>
      </c>
      <c r="S6" s="88"/>
      <c r="T6" s="90"/>
      <c r="U6" s="87">
        <v>4</v>
      </c>
      <c r="V6" s="88"/>
      <c r="W6" s="87">
        <v>6</v>
      </c>
      <c r="X6" s="88"/>
      <c r="Y6" s="87">
        <v>8</v>
      </c>
      <c r="Z6" s="88"/>
      <c r="AA6" s="87">
        <v>14</v>
      </c>
      <c r="AB6" s="88"/>
      <c r="AC6" s="87">
        <v>16</v>
      </c>
      <c r="AD6" s="88"/>
      <c r="AE6" s="87">
        <v>18</v>
      </c>
      <c r="AF6" s="88"/>
      <c r="AG6" s="87">
        <v>20</v>
      </c>
      <c r="AH6" s="88"/>
      <c r="AI6" s="87">
        <v>22</v>
      </c>
      <c r="AJ6" s="88"/>
      <c r="AK6" s="87">
        <v>24</v>
      </c>
      <c r="AL6" s="88"/>
      <c r="AM6" s="87">
        <v>26</v>
      </c>
      <c r="AN6" s="88"/>
      <c r="AO6" s="90"/>
      <c r="AP6" s="87" t="s">
        <v>29</v>
      </c>
      <c r="AQ6" s="88"/>
      <c r="AR6" s="87" t="s">
        <v>29</v>
      </c>
      <c r="AS6" s="88"/>
      <c r="AT6" s="87" t="s">
        <v>29</v>
      </c>
      <c r="AU6" s="88"/>
      <c r="AV6" s="87" t="s">
        <v>29</v>
      </c>
      <c r="AW6" s="88"/>
      <c r="AX6" s="60"/>
      <c r="AY6" s="7" t="s">
        <v>31</v>
      </c>
      <c r="AZ6" s="6"/>
      <c r="BA6" s="6"/>
      <c r="BB6" s="6"/>
      <c r="BC6" s="6"/>
      <c r="BD6" s="6"/>
    </row>
    <row r="7" spans="1:56" ht="37.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3" t="s">
        <v>3</v>
      </c>
      <c r="Q7" s="4" t="s">
        <v>4</v>
      </c>
      <c r="R7" s="3" t="s">
        <v>3</v>
      </c>
      <c r="S7" s="4" t="s">
        <v>4</v>
      </c>
      <c r="T7" s="56"/>
      <c r="U7" s="3"/>
      <c r="V7" s="4" t="s">
        <v>4</v>
      </c>
      <c r="W7" s="3" t="s">
        <v>3</v>
      </c>
      <c r="X7" s="4" t="s">
        <v>4</v>
      </c>
      <c r="Y7" s="3" t="s">
        <v>3</v>
      </c>
      <c r="Z7" s="4" t="s">
        <v>4</v>
      </c>
      <c r="AA7" s="3" t="s">
        <v>3</v>
      </c>
      <c r="AB7" s="4" t="s">
        <v>4</v>
      </c>
      <c r="AC7" s="3" t="s">
        <v>3</v>
      </c>
      <c r="AD7" s="4" t="s">
        <v>4</v>
      </c>
      <c r="AE7" s="3" t="s">
        <v>3</v>
      </c>
      <c r="AF7" s="4" t="s">
        <v>4</v>
      </c>
      <c r="AG7" s="3" t="s">
        <v>3</v>
      </c>
      <c r="AH7" s="4" t="s">
        <v>4</v>
      </c>
      <c r="AI7" s="3" t="s">
        <v>3</v>
      </c>
      <c r="AJ7" s="4" t="s">
        <v>4</v>
      </c>
      <c r="AK7" s="3" t="s">
        <v>3</v>
      </c>
      <c r="AL7" s="4" t="s">
        <v>4</v>
      </c>
      <c r="AM7" s="3" t="s">
        <v>3</v>
      </c>
      <c r="AN7" s="4" t="s">
        <v>4</v>
      </c>
      <c r="AO7" s="56"/>
      <c r="AP7" s="3" t="s">
        <v>3</v>
      </c>
      <c r="AQ7" s="4" t="s">
        <v>4</v>
      </c>
      <c r="AR7" s="3" t="s">
        <v>3</v>
      </c>
      <c r="AS7" s="4" t="s">
        <v>4</v>
      </c>
      <c r="AT7" s="3" t="s">
        <v>3</v>
      </c>
      <c r="AU7" s="4" t="s">
        <v>4</v>
      </c>
      <c r="AV7" s="3" t="s">
        <v>3</v>
      </c>
      <c r="AW7" s="4" t="s">
        <v>4</v>
      </c>
      <c r="AX7" s="61"/>
      <c r="AY7" s="19">
        <f>SUM(AY8:AY32)</f>
        <v>50861.00000000018</v>
      </c>
      <c r="AZ7" s="6"/>
      <c r="BA7" s="6"/>
      <c r="BB7" s="6"/>
      <c r="BC7" s="6"/>
      <c r="BD7" s="6"/>
    </row>
    <row r="8" spans="1:51" ht="14.25" thickBot="1" thickTop="1">
      <c r="A8" s="5" t="s">
        <v>5</v>
      </c>
      <c r="B8" s="79">
        <v>784.96</v>
      </c>
      <c r="C8" s="9">
        <v>0</v>
      </c>
      <c r="D8" s="29">
        <v>718.258</v>
      </c>
      <c r="E8" s="9">
        <v>0</v>
      </c>
      <c r="F8" s="29">
        <v>606.726</v>
      </c>
      <c r="G8" s="9">
        <v>0</v>
      </c>
      <c r="H8" s="29">
        <v>1281.02</v>
      </c>
      <c r="I8" s="9">
        <v>0</v>
      </c>
      <c r="J8" s="29">
        <v>813.361</v>
      </c>
      <c r="K8" s="9">
        <v>0</v>
      </c>
      <c r="L8" s="29">
        <v>244.57</v>
      </c>
      <c r="M8" s="9"/>
      <c r="N8" s="29">
        <v>590.43</v>
      </c>
      <c r="O8" s="9">
        <v>0</v>
      </c>
      <c r="P8" s="29">
        <v>179.67</v>
      </c>
      <c r="Q8" s="9"/>
      <c r="R8" s="29">
        <v>60.93</v>
      </c>
      <c r="S8" s="9"/>
      <c r="T8" s="57">
        <f>C8+E8+G8+I8+K8+M8+O8+Q8+S8</f>
        <v>0</v>
      </c>
      <c r="U8" s="29">
        <v>1495.641</v>
      </c>
      <c r="V8" s="9">
        <v>0</v>
      </c>
      <c r="W8" s="30">
        <v>1202.73</v>
      </c>
      <c r="X8" s="9">
        <v>0</v>
      </c>
      <c r="Y8" s="29">
        <v>209.206</v>
      </c>
      <c r="Z8" s="9">
        <v>0</v>
      </c>
      <c r="AA8" s="29">
        <v>3498.047</v>
      </c>
      <c r="AB8" s="9">
        <v>0</v>
      </c>
      <c r="AC8" s="82">
        <v>229.52</v>
      </c>
      <c r="AD8" s="9"/>
      <c r="AE8" s="29">
        <v>1860.961</v>
      </c>
      <c r="AF8" s="9">
        <v>0</v>
      </c>
      <c r="AG8" s="29">
        <v>357.84</v>
      </c>
      <c r="AH8" s="9">
        <v>0</v>
      </c>
      <c r="AI8" s="29">
        <v>237.73</v>
      </c>
      <c r="AJ8" s="9"/>
      <c r="AK8" s="29">
        <v>67.63</v>
      </c>
      <c r="AL8" s="9"/>
      <c r="AM8" s="29">
        <v>0.08</v>
      </c>
      <c r="AN8" s="9"/>
      <c r="AO8" s="57">
        <f>V8+X8+Z8+AB8+AD8+AF8+AH8+AJ8+AL8+AN8</f>
        <v>0</v>
      </c>
      <c r="AP8" s="8"/>
      <c r="AQ8" s="9">
        <v>0</v>
      </c>
      <c r="AR8" s="8"/>
      <c r="AS8" s="9">
        <v>0</v>
      </c>
      <c r="AT8" s="8"/>
      <c r="AU8" s="9">
        <v>0</v>
      </c>
      <c r="AV8" s="8"/>
      <c r="AW8" s="9">
        <v>0</v>
      </c>
      <c r="AX8" s="9"/>
      <c r="AY8" s="10">
        <f>SUM(C8+E8+G8+I8+K8+V8+X8+Z8+Q8+S8+AB8+AD8+AF8+AQ8+AS8+AU8+AW8+M8+O8+AH8+AJ8+AL8+AN8)</f>
        <v>0</v>
      </c>
    </row>
    <row r="9" spans="1:51" ht="14.25" thickBot="1" thickTop="1">
      <c r="A9" s="5" t="s">
        <v>6</v>
      </c>
      <c r="B9" s="46">
        <v>784.984</v>
      </c>
      <c r="C9" s="12">
        <f aca="true" t="shared" si="0" ref="C9:C30">(B9-B8)*B$5</f>
        <v>72.00000000000273</v>
      </c>
      <c r="D9" s="46">
        <v>718.275</v>
      </c>
      <c r="E9" s="12">
        <f aca="true" t="shared" si="1" ref="E9:E30">(D9-D8)*D$5</f>
        <v>33.99999999987813</v>
      </c>
      <c r="F9" s="46">
        <v>606.806</v>
      </c>
      <c r="G9" s="12">
        <f aca="true" t="shared" si="2" ref="G9:G30">(F9-F8)*F$5</f>
        <v>240.00000000012278</v>
      </c>
      <c r="H9" s="29">
        <v>1281.06</v>
      </c>
      <c r="I9" s="12">
        <f aca="true" t="shared" si="3" ref="I9:I31">(H9-H8)*H$5</f>
        <v>119.99999999989086</v>
      </c>
      <c r="J9" s="29">
        <v>813.361</v>
      </c>
      <c r="K9" s="12">
        <f aca="true" t="shared" si="4" ref="K9:K31">(J9-J8)*J$5</f>
        <v>0</v>
      </c>
      <c r="L9" s="29">
        <v>244.57</v>
      </c>
      <c r="M9" s="12">
        <f aca="true" t="shared" si="5" ref="M9:M30">(L9-L8)*L$5</f>
        <v>0</v>
      </c>
      <c r="N9" s="29">
        <v>590.54</v>
      </c>
      <c r="O9" s="12">
        <f aca="true" t="shared" si="6" ref="O9:O30">(N9-N8)*N$5</f>
        <v>660.0000000000819</v>
      </c>
      <c r="P9" s="29">
        <v>179.67</v>
      </c>
      <c r="Q9" s="12">
        <f aca="true" t="shared" si="7" ref="Q9:Q30">(P9-P8)*P$5</f>
        <v>0</v>
      </c>
      <c r="R9" s="29">
        <v>60.95</v>
      </c>
      <c r="S9" s="12">
        <f aca="true" t="shared" si="8" ref="S9:S30">(R9-R8)*R$5</f>
        <v>120.00000000001876</v>
      </c>
      <c r="T9" s="57">
        <f aca="true" t="shared" si="9" ref="T9:T32">C9+E9+G9+I9+K9+M9+O9+Q9+S9</f>
        <v>1245.999999999995</v>
      </c>
      <c r="U9" s="29">
        <v>1495.641</v>
      </c>
      <c r="V9" s="12">
        <f aca="true" t="shared" si="10" ref="V9:V30">(U9-U8)*U$5</f>
        <v>0</v>
      </c>
      <c r="W9" s="30">
        <v>1202.73</v>
      </c>
      <c r="X9" s="12">
        <f aca="true" t="shared" si="11" ref="X9:X30">(W9-W8)*W$5</f>
        <v>0</v>
      </c>
      <c r="Y9" s="29">
        <v>209.221</v>
      </c>
      <c r="Z9" s="12">
        <f aca="true" t="shared" si="12" ref="Z9:Z30">(Y9-Y8)*Y$5</f>
        <v>60.00000000005912</v>
      </c>
      <c r="AA9" s="46">
        <v>3498.118</v>
      </c>
      <c r="AB9" s="12">
        <f aca="true" t="shared" si="13" ref="AB9:AB30">(AA9-AA8)*AA$5</f>
        <v>141.99999999982538</v>
      </c>
      <c r="AC9" s="33">
        <v>229.523</v>
      </c>
      <c r="AD9" s="12">
        <f>(AC9-AC8)*AC$5</f>
        <v>5.999999999971806</v>
      </c>
      <c r="AE9" s="46">
        <v>1861.044</v>
      </c>
      <c r="AF9" s="12">
        <f aca="true" t="shared" si="14" ref="AF9:AF30">(AE9-AE8)*AE$5</f>
        <v>249.00000000025102</v>
      </c>
      <c r="AG9" s="29">
        <v>357.84</v>
      </c>
      <c r="AH9" s="12">
        <f>(AG9-AG8)*AG$5</f>
        <v>0</v>
      </c>
      <c r="AI9" s="29">
        <v>237.83</v>
      </c>
      <c r="AJ9" s="12">
        <f>(AI9-AI8)*AI$5</f>
        <v>600.0000000001364</v>
      </c>
      <c r="AK9" s="29">
        <v>67.63</v>
      </c>
      <c r="AL9" s="12">
        <f>(AK9-AK8)*AK$5</f>
        <v>0</v>
      </c>
      <c r="AM9" s="29">
        <v>0.08</v>
      </c>
      <c r="AN9" s="12">
        <f>(AM9-AM8)*AM$5</f>
        <v>0</v>
      </c>
      <c r="AO9" s="57">
        <f aca="true" t="shared" si="15" ref="AO9:AO32">V9+X9+Z9+AB9+AD9+AF9+AH9+AJ9+AL9+AN9</f>
        <v>1057.0000000002437</v>
      </c>
      <c r="AP9" s="11"/>
      <c r="AQ9" s="12">
        <f aca="true" t="shared" si="16" ref="AQ9:AQ30">(AP9-AP8)*AP$5</f>
        <v>0</v>
      </c>
      <c r="AR9" s="11"/>
      <c r="AS9" s="12">
        <f aca="true" t="shared" si="17" ref="AS9:AS30">(AR9-AR8)*AR$5</f>
        <v>0</v>
      </c>
      <c r="AT9" s="11"/>
      <c r="AU9" s="12">
        <f aca="true" t="shared" si="18" ref="AU9:AU30">(AT9-AT8)*AT$5</f>
        <v>0</v>
      </c>
      <c r="AV9" s="11"/>
      <c r="AW9" s="12">
        <f aca="true" t="shared" si="19" ref="AW9:AW30">(AV9-AV8)*AV$5</f>
        <v>0</v>
      </c>
      <c r="AX9" s="12"/>
      <c r="AY9" s="10">
        <f aca="true" t="shared" si="20" ref="AY9:AY32">SUM(C9+E9+G9+I9+K9+V9+X9+Z9+Q9+S9+AB9+AD9+AF9+AQ9+AS9+AU9+AW9+M9+O9+AH9+AJ9+AL9+AN9)</f>
        <v>2303.0000000002387</v>
      </c>
    </row>
    <row r="10" spans="1:51" ht="14.25" thickBot="1" thickTop="1">
      <c r="A10" s="5" t="s">
        <v>7</v>
      </c>
      <c r="B10" s="46">
        <v>785.009</v>
      </c>
      <c r="C10" s="12">
        <f t="shared" si="0"/>
        <v>74.99999999993179</v>
      </c>
      <c r="D10" s="46">
        <v>718.293</v>
      </c>
      <c r="E10" s="12">
        <f t="shared" si="1"/>
        <v>36.00000000005821</v>
      </c>
      <c r="F10" s="46">
        <v>606.886</v>
      </c>
      <c r="G10" s="12">
        <f t="shared" si="2"/>
        <v>239.99999999978172</v>
      </c>
      <c r="H10" s="29">
        <v>1281.1</v>
      </c>
      <c r="I10" s="12">
        <f t="shared" si="3"/>
        <v>119.99999999989086</v>
      </c>
      <c r="J10" s="29">
        <v>813.361</v>
      </c>
      <c r="K10" s="12">
        <f t="shared" si="4"/>
        <v>0</v>
      </c>
      <c r="L10" s="29">
        <v>244.57</v>
      </c>
      <c r="M10" s="12">
        <f t="shared" si="5"/>
        <v>0</v>
      </c>
      <c r="N10" s="29">
        <v>590.64</v>
      </c>
      <c r="O10" s="12">
        <f t="shared" si="6"/>
        <v>600.0000000001364</v>
      </c>
      <c r="P10" s="29">
        <v>179.68</v>
      </c>
      <c r="Q10" s="12">
        <f t="shared" si="7"/>
        <v>60.00000000011596</v>
      </c>
      <c r="R10" s="29">
        <v>60.97</v>
      </c>
      <c r="S10" s="12">
        <f t="shared" si="8"/>
        <v>119.99999999997613</v>
      </c>
      <c r="T10" s="57">
        <f t="shared" si="9"/>
        <v>1250.999999999891</v>
      </c>
      <c r="U10" s="29">
        <v>1495.641</v>
      </c>
      <c r="V10" s="12">
        <f t="shared" si="10"/>
        <v>0</v>
      </c>
      <c r="W10" s="30">
        <v>1202.73</v>
      </c>
      <c r="X10" s="12">
        <f t="shared" si="11"/>
        <v>0</v>
      </c>
      <c r="Y10" s="29">
        <v>209.235</v>
      </c>
      <c r="Z10" s="12">
        <f t="shared" si="12"/>
        <v>56.00000000004002</v>
      </c>
      <c r="AA10" s="46">
        <v>3498.188</v>
      </c>
      <c r="AB10" s="12">
        <f t="shared" si="13"/>
        <v>140.00000000032742</v>
      </c>
      <c r="AC10" s="33">
        <v>229.526</v>
      </c>
      <c r="AD10" s="12">
        <f>(AC10-AC9)*AC$5</f>
        <v>6.000000000028649</v>
      </c>
      <c r="AE10" s="46">
        <v>1861.129</v>
      </c>
      <c r="AF10" s="12">
        <f>(AE10-AE9)*AE$5</f>
        <v>254.99999999942702</v>
      </c>
      <c r="AG10" s="29">
        <v>357.84</v>
      </c>
      <c r="AH10" s="12">
        <f>(AG10-AG9)*AG$5</f>
        <v>0</v>
      </c>
      <c r="AI10" s="29">
        <v>237.92</v>
      </c>
      <c r="AJ10" s="12">
        <f>(AI10-AI9)*AI$5</f>
        <v>539.9999999998499</v>
      </c>
      <c r="AK10" s="29">
        <v>67.63</v>
      </c>
      <c r="AL10" s="12">
        <f>(AK10-AK9)*AK$5</f>
        <v>0</v>
      </c>
      <c r="AM10" s="29">
        <v>0.08</v>
      </c>
      <c r="AN10" s="12">
        <f>(AM10-AM9)*AM$5</f>
        <v>0</v>
      </c>
      <c r="AO10" s="57">
        <f t="shared" si="15"/>
        <v>996.999999999673</v>
      </c>
      <c r="AP10" s="11"/>
      <c r="AQ10" s="12">
        <f t="shared" si="16"/>
        <v>0</v>
      </c>
      <c r="AR10" s="11"/>
      <c r="AS10" s="12">
        <f t="shared" si="17"/>
        <v>0</v>
      </c>
      <c r="AT10" s="11"/>
      <c r="AU10" s="12">
        <f t="shared" si="18"/>
        <v>0</v>
      </c>
      <c r="AV10" s="11"/>
      <c r="AW10" s="12">
        <f t="shared" si="19"/>
        <v>0</v>
      </c>
      <c r="AX10" s="12"/>
      <c r="AY10" s="10">
        <f t="shared" si="20"/>
        <v>2247.9999999995644</v>
      </c>
    </row>
    <row r="11" spans="1:51" ht="14.25" thickBot="1" thickTop="1">
      <c r="A11" s="5" t="s">
        <v>8</v>
      </c>
      <c r="B11" s="46">
        <v>785.022</v>
      </c>
      <c r="C11" s="12">
        <f t="shared" si="0"/>
        <v>39.000000000100954</v>
      </c>
      <c r="D11" s="46">
        <v>718.295</v>
      </c>
      <c r="E11" s="12">
        <f t="shared" si="1"/>
        <v>3.9999999999054126</v>
      </c>
      <c r="F11" s="46">
        <v>606.928</v>
      </c>
      <c r="G11" s="12">
        <f t="shared" si="2"/>
        <v>126.00000000009004</v>
      </c>
      <c r="H11" s="29">
        <v>1281.13</v>
      </c>
      <c r="I11" s="12">
        <f t="shared" si="3"/>
        <v>90.00000000060027</v>
      </c>
      <c r="J11" s="29">
        <v>813.361</v>
      </c>
      <c r="K11" s="12">
        <f t="shared" si="4"/>
        <v>0</v>
      </c>
      <c r="L11" s="29">
        <v>244.57</v>
      </c>
      <c r="M11" s="12">
        <f t="shared" si="5"/>
        <v>0</v>
      </c>
      <c r="N11" s="29">
        <v>590.69</v>
      </c>
      <c r="O11" s="12">
        <f t="shared" si="6"/>
        <v>300.0000000004093</v>
      </c>
      <c r="P11" s="29">
        <v>179.68</v>
      </c>
      <c r="Q11" s="12">
        <f t="shared" si="7"/>
        <v>0</v>
      </c>
      <c r="R11" s="29">
        <v>60.97</v>
      </c>
      <c r="S11" s="12">
        <f t="shared" si="8"/>
        <v>0</v>
      </c>
      <c r="T11" s="57">
        <f t="shared" si="9"/>
        <v>559.000000001106</v>
      </c>
      <c r="U11" s="29">
        <v>1495.641</v>
      </c>
      <c r="V11" s="12">
        <f t="shared" si="10"/>
        <v>0</v>
      </c>
      <c r="W11" s="30">
        <v>1202.73</v>
      </c>
      <c r="X11" s="12">
        <f t="shared" si="11"/>
        <v>0</v>
      </c>
      <c r="Y11" s="29">
        <v>209.241</v>
      </c>
      <c r="Z11" s="12">
        <f t="shared" si="12"/>
        <v>24.00000000000091</v>
      </c>
      <c r="AA11" s="46">
        <v>3498.225</v>
      </c>
      <c r="AB11" s="12">
        <f t="shared" si="13"/>
        <v>73.99999999961437</v>
      </c>
      <c r="AC11" s="33">
        <v>229.529</v>
      </c>
      <c r="AD11" s="12">
        <f>(AC11-AC10)*AC$5</f>
        <v>5.999999999971806</v>
      </c>
      <c r="AE11" s="46">
        <v>1861.175</v>
      </c>
      <c r="AF11" s="12">
        <f t="shared" si="14"/>
        <v>138.00000000014734</v>
      </c>
      <c r="AG11" s="29">
        <v>357.84</v>
      </c>
      <c r="AH11" s="12">
        <f aca="true" t="shared" si="21" ref="AH11:AH30">(AG11-AG10)*AG$5</f>
        <v>0</v>
      </c>
      <c r="AI11" s="29">
        <v>237.97</v>
      </c>
      <c r="AJ11" s="12">
        <f aca="true" t="shared" si="22" ref="AJ11:AJ30">(AI11-AI10)*AI$5</f>
        <v>300.0000000000682</v>
      </c>
      <c r="AK11" s="29">
        <v>67.63</v>
      </c>
      <c r="AL11" s="12">
        <f aca="true" t="shared" si="23" ref="AL11:AL30">(AK11-AK10)*AK$5</f>
        <v>0</v>
      </c>
      <c r="AM11" s="29">
        <v>0.08</v>
      </c>
      <c r="AN11" s="12">
        <f aca="true" t="shared" si="24" ref="AN11:AN30">(AM11-AM10)*AM$5</f>
        <v>0</v>
      </c>
      <c r="AO11" s="57">
        <f t="shared" si="15"/>
        <v>541.9999999998026</v>
      </c>
      <c r="AP11" s="11"/>
      <c r="AQ11" s="12">
        <f t="shared" si="16"/>
        <v>0</v>
      </c>
      <c r="AR11" s="11"/>
      <c r="AS11" s="12">
        <f t="shared" si="17"/>
        <v>0</v>
      </c>
      <c r="AT11" s="11"/>
      <c r="AU11" s="12">
        <f t="shared" si="18"/>
        <v>0</v>
      </c>
      <c r="AV11" s="11"/>
      <c r="AW11" s="12">
        <f t="shared" si="19"/>
        <v>0</v>
      </c>
      <c r="AX11" s="12"/>
      <c r="AY11" s="10">
        <f t="shared" si="20"/>
        <v>1101.0000000009086</v>
      </c>
    </row>
    <row r="12" spans="1:51" ht="14.25" thickBot="1" thickTop="1">
      <c r="A12" s="5" t="s">
        <v>9</v>
      </c>
      <c r="B12" s="46">
        <v>785.039</v>
      </c>
      <c r="C12" s="12">
        <f t="shared" si="0"/>
        <v>50.99999999981719</v>
      </c>
      <c r="D12" s="46">
        <v>718.298</v>
      </c>
      <c r="E12" s="12">
        <f t="shared" si="1"/>
        <v>6.0000000000854925</v>
      </c>
      <c r="F12" s="46">
        <v>606.987</v>
      </c>
      <c r="G12" s="12">
        <f t="shared" si="2"/>
        <v>176.99999999990723</v>
      </c>
      <c r="H12" s="29">
        <v>1281.16</v>
      </c>
      <c r="I12" s="12">
        <f t="shared" si="3"/>
        <v>89.99999999991815</v>
      </c>
      <c r="J12" s="29">
        <v>813.361</v>
      </c>
      <c r="K12" s="12">
        <f t="shared" si="4"/>
        <v>0</v>
      </c>
      <c r="L12" s="29">
        <v>244.57</v>
      </c>
      <c r="M12" s="12">
        <f t="shared" si="5"/>
        <v>0</v>
      </c>
      <c r="N12" s="29">
        <v>590.75</v>
      </c>
      <c r="O12" s="12">
        <f t="shared" si="6"/>
        <v>359.9999999996726</v>
      </c>
      <c r="P12" s="29">
        <v>179.68</v>
      </c>
      <c r="Q12" s="12">
        <f t="shared" si="7"/>
        <v>0</v>
      </c>
      <c r="R12" s="29">
        <v>60.98</v>
      </c>
      <c r="S12" s="12">
        <f t="shared" si="8"/>
        <v>59.99999999998806</v>
      </c>
      <c r="T12" s="57">
        <f t="shared" si="9"/>
        <v>743.9999999993887</v>
      </c>
      <c r="U12" s="29">
        <v>1495.641</v>
      </c>
      <c r="V12" s="12">
        <f t="shared" si="10"/>
        <v>0</v>
      </c>
      <c r="W12" s="30">
        <v>1202.73</v>
      </c>
      <c r="X12" s="12">
        <f t="shared" si="11"/>
        <v>0</v>
      </c>
      <c r="Y12" s="29">
        <v>209.251</v>
      </c>
      <c r="Z12" s="12">
        <f t="shared" si="12"/>
        <v>39.99999999996362</v>
      </c>
      <c r="AA12" s="46">
        <v>3498.276</v>
      </c>
      <c r="AB12" s="12">
        <f t="shared" si="13"/>
        <v>101.99999999986176</v>
      </c>
      <c r="AC12" s="33">
        <v>229.53</v>
      </c>
      <c r="AD12" s="12">
        <f aca="true" t="shared" si="25" ref="AD12:AD30">(AC12-AC11)*AC$5</f>
        <v>2.0000000000095497</v>
      </c>
      <c r="AE12" s="46">
        <v>1861.236</v>
      </c>
      <c r="AF12" s="12">
        <f t="shared" si="14"/>
        <v>183.00000000044747</v>
      </c>
      <c r="AG12" s="29">
        <v>357.84</v>
      </c>
      <c r="AH12" s="12">
        <f t="shared" si="21"/>
        <v>0</v>
      </c>
      <c r="AI12" s="29">
        <v>238.04</v>
      </c>
      <c r="AJ12" s="12">
        <f t="shared" si="22"/>
        <v>419.9999999999591</v>
      </c>
      <c r="AK12" s="29">
        <v>67.63</v>
      </c>
      <c r="AL12" s="12">
        <f t="shared" si="23"/>
        <v>0</v>
      </c>
      <c r="AM12" s="29">
        <v>0.08</v>
      </c>
      <c r="AN12" s="12">
        <f t="shared" si="24"/>
        <v>0</v>
      </c>
      <c r="AO12" s="57">
        <f t="shared" si="15"/>
        <v>747.0000000002415</v>
      </c>
      <c r="AP12" s="11"/>
      <c r="AQ12" s="12">
        <f t="shared" si="16"/>
        <v>0</v>
      </c>
      <c r="AR12" s="11"/>
      <c r="AS12" s="12">
        <f t="shared" si="17"/>
        <v>0</v>
      </c>
      <c r="AT12" s="11"/>
      <c r="AU12" s="12">
        <f t="shared" si="18"/>
        <v>0</v>
      </c>
      <c r="AV12" s="11"/>
      <c r="AW12" s="12">
        <f t="shared" si="19"/>
        <v>0</v>
      </c>
      <c r="AX12" s="12"/>
      <c r="AY12" s="10">
        <f t="shared" si="20"/>
        <v>1490.9999999996303</v>
      </c>
    </row>
    <row r="13" spans="1:51" ht="14.25" thickBot="1" thickTop="1">
      <c r="A13" s="5" t="s">
        <v>10</v>
      </c>
      <c r="B13" s="46">
        <v>785.055</v>
      </c>
      <c r="C13" s="12">
        <f t="shared" si="0"/>
        <v>47.99999999988813</v>
      </c>
      <c r="D13" s="46">
        <v>718.301</v>
      </c>
      <c r="E13" s="12">
        <f t="shared" si="1"/>
        <v>6.0000000000854925</v>
      </c>
      <c r="F13" s="46">
        <v>607.056</v>
      </c>
      <c r="G13" s="12">
        <f t="shared" si="2"/>
        <v>207.000000000221</v>
      </c>
      <c r="H13" s="29">
        <v>1281.19</v>
      </c>
      <c r="I13" s="12">
        <f t="shared" si="3"/>
        <v>89.99999999991815</v>
      </c>
      <c r="J13" s="29">
        <v>813.361</v>
      </c>
      <c r="K13" s="12">
        <f t="shared" si="4"/>
        <v>0</v>
      </c>
      <c r="L13" s="29">
        <v>244.57</v>
      </c>
      <c r="M13" s="12">
        <f t="shared" si="5"/>
        <v>0</v>
      </c>
      <c r="N13" s="29">
        <v>590.82</v>
      </c>
      <c r="O13" s="12">
        <f t="shared" si="6"/>
        <v>420.00000000030013</v>
      </c>
      <c r="P13" s="29">
        <v>179.69</v>
      </c>
      <c r="Q13" s="12">
        <f t="shared" si="7"/>
        <v>59.99999999994543</v>
      </c>
      <c r="R13" s="29">
        <v>60.98</v>
      </c>
      <c r="S13" s="12">
        <f t="shared" si="8"/>
        <v>0</v>
      </c>
      <c r="T13" s="57">
        <f t="shared" si="9"/>
        <v>831.0000000003583</v>
      </c>
      <c r="U13" s="29">
        <v>1495.641</v>
      </c>
      <c r="V13" s="12">
        <f t="shared" si="10"/>
        <v>0</v>
      </c>
      <c r="W13" s="30">
        <v>1202.73</v>
      </c>
      <c r="X13" s="12">
        <f t="shared" si="11"/>
        <v>0</v>
      </c>
      <c r="Y13" s="29">
        <v>209.262</v>
      </c>
      <c r="Z13" s="12">
        <f t="shared" si="12"/>
        <v>43.99999999998272</v>
      </c>
      <c r="AA13" s="46">
        <v>3498.329</v>
      </c>
      <c r="AB13" s="12">
        <f t="shared" si="13"/>
        <v>106.00000000067666</v>
      </c>
      <c r="AC13" s="33">
        <v>229.531</v>
      </c>
      <c r="AD13" s="12">
        <f t="shared" si="25"/>
        <v>2.0000000000095497</v>
      </c>
      <c r="AE13" s="46">
        <v>1861.304</v>
      </c>
      <c r="AF13" s="12">
        <f t="shared" si="14"/>
        <v>203.9999999999509</v>
      </c>
      <c r="AG13" s="29">
        <v>357.84</v>
      </c>
      <c r="AH13" s="12">
        <f t="shared" si="21"/>
        <v>0</v>
      </c>
      <c r="AI13" s="29">
        <v>238.11</v>
      </c>
      <c r="AJ13" s="12">
        <f t="shared" si="22"/>
        <v>420.0000000001296</v>
      </c>
      <c r="AK13" s="29">
        <v>67.63</v>
      </c>
      <c r="AL13" s="12">
        <f t="shared" si="23"/>
        <v>0</v>
      </c>
      <c r="AM13" s="29">
        <v>0.08</v>
      </c>
      <c r="AN13" s="12">
        <f t="shared" si="24"/>
        <v>0</v>
      </c>
      <c r="AO13" s="57">
        <f t="shared" si="15"/>
        <v>776.0000000007494</v>
      </c>
      <c r="AP13" s="11"/>
      <c r="AQ13" s="12">
        <f t="shared" si="16"/>
        <v>0</v>
      </c>
      <c r="AR13" s="11"/>
      <c r="AS13" s="12">
        <f t="shared" si="17"/>
        <v>0</v>
      </c>
      <c r="AT13" s="11"/>
      <c r="AU13" s="12">
        <f t="shared" si="18"/>
        <v>0</v>
      </c>
      <c r="AV13" s="11"/>
      <c r="AW13" s="12">
        <f t="shared" si="19"/>
        <v>0</v>
      </c>
      <c r="AX13" s="12"/>
      <c r="AY13" s="10">
        <f t="shared" si="20"/>
        <v>1607.0000000011078</v>
      </c>
    </row>
    <row r="14" spans="1:51" ht="14.25" thickBot="1" thickTop="1">
      <c r="A14" s="5" t="s">
        <v>11</v>
      </c>
      <c r="B14" s="46">
        <v>785.071</v>
      </c>
      <c r="C14" s="12">
        <f t="shared" si="0"/>
        <v>48.00000000022919</v>
      </c>
      <c r="D14" s="46">
        <v>718.306</v>
      </c>
      <c r="E14" s="12">
        <f t="shared" si="1"/>
        <v>9.999999999990905</v>
      </c>
      <c r="F14" s="46">
        <v>607.126</v>
      </c>
      <c r="G14" s="12">
        <f t="shared" si="2"/>
        <v>209.999999999809</v>
      </c>
      <c r="H14" s="29">
        <v>1281.23</v>
      </c>
      <c r="I14" s="12">
        <f t="shared" si="3"/>
        <v>119.99999999989086</v>
      </c>
      <c r="J14" s="29">
        <v>813.361</v>
      </c>
      <c r="K14" s="12">
        <f t="shared" si="4"/>
        <v>0</v>
      </c>
      <c r="L14" s="29">
        <v>244.57</v>
      </c>
      <c r="M14" s="12">
        <f t="shared" si="5"/>
        <v>0</v>
      </c>
      <c r="N14" s="29">
        <v>590.89</v>
      </c>
      <c r="O14" s="12">
        <f t="shared" si="6"/>
        <v>419.999999999618</v>
      </c>
      <c r="P14" s="29">
        <v>179.69</v>
      </c>
      <c r="Q14" s="12">
        <f t="shared" si="7"/>
        <v>0</v>
      </c>
      <c r="R14" s="29">
        <v>60.99</v>
      </c>
      <c r="S14" s="12">
        <f t="shared" si="8"/>
        <v>60.000000000030695</v>
      </c>
      <c r="T14" s="57">
        <f t="shared" si="9"/>
        <v>867.9999999995687</v>
      </c>
      <c r="U14" s="29">
        <v>1495.641</v>
      </c>
      <c r="V14" s="12">
        <f t="shared" si="10"/>
        <v>0</v>
      </c>
      <c r="W14" s="30">
        <v>1202.73</v>
      </c>
      <c r="X14" s="12">
        <f t="shared" si="11"/>
        <v>0</v>
      </c>
      <c r="Y14" s="29">
        <v>209.274</v>
      </c>
      <c r="Z14" s="12">
        <f t="shared" si="12"/>
        <v>48.00000000000182</v>
      </c>
      <c r="AA14" s="46">
        <v>3498.381</v>
      </c>
      <c r="AB14" s="12">
        <f t="shared" si="13"/>
        <v>103.99999999935972</v>
      </c>
      <c r="AC14" s="33">
        <v>229.536</v>
      </c>
      <c r="AD14" s="12">
        <f t="shared" si="25"/>
        <v>9.999999999990905</v>
      </c>
      <c r="AE14" s="46">
        <v>1861.371</v>
      </c>
      <c r="AF14" s="12">
        <f t="shared" si="14"/>
        <v>201.00000000002183</v>
      </c>
      <c r="AG14" s="29">
        <v>357.84</v>
      </c>
      <c r="AH14" s="12">
        <f t="shared" si="21"/>
        <v>0</v>
      </c>
      <c r="AI14" s="29">
        <v>238.18</v>
      </c>
      <c r="AJ14" s="12">
        <f t="shared" si="22"/>
        <v>419.9999999999591</v>
      </c>
      <c r="AK14" s="29">
        <v>67.63</v>
      </c>
      <c r="AL14" s="12">
        <f t="shared" si="23"/>
        <v>0</v>
      </c>
      <c r="AM14" s="29">
        <v>0.08</v>
      </c>
      <c r="AN14" s="12">
        <f t="shared" si="24"/>
        <v>0</v>
      </c>
      <c r="AO14" s="57">
        <f t="shared" si="15"/>
        <v>782.9999999993333</v>
      </c>
      <c r="AP14" s="11"/>
      <c r="AQ14" s="12">
        <f t="shared" si="16"/>
        <v>0</v>
      </c>
      <c r="AR14" s="11"/>
      <c r="AS14" s="12">
        <f t="shared" si="17"/>
        <v>0</v>
      </c>
      <c r="AT14" s="11"/>
      <c r="AU14" s="12">
        <f t="shared" si="18"/>
        <v>0</v>
      </c>
      <c r="AV14" s="11"/>
      <c r="AW14" s="12">
        <f t="shared" si="19"/>
        <v>0</v>
      </c>
      <c r="AX14" s="12"/>
      <c r="AY14" s="10">
        <f t="shared" si="20"/>
        <v>1650.999999998902</v>
      </c>
    </row>
    <row r="15" spans="1:51" ht="14.25" thickBot="1" thickTop="1">
      <c r="A15" s="5" t="s">
        <v>12</v>
      </c>
      <c r="B15" s="46">
        <v>785.082</v>
      </c>
      <c r="C15" s="12">
        <f t="shared" si="0"/>
        <v>32.999999999901775</v>
      </c>
      <c r="D15" s="46">
        <v>718.32</v>
      </c>
      <c r="E15" s="12">
        <f t="shared" si="1"/>
        <v>28.00000000002001</v>
      </c>
      <c r="F15" s="46">
        <v>607.175</v>
      </c>
      <c r="G15" s="12">
        <f t="shared" si="2"/>
        <v>146.99999999993452</v>
      </c>
      <c r="H15" s="29">
        <v>1281.25</v>
      </c>
      <c r="I15" s="12">
        <f t="shared" si="3"/>
        <v>59.99999999994543</v>
      </c>
      <c r="J15" s="29">
        <v>813.361</v>
      </c>
      <c r="K15" s="12">
        <f t="shared" si="4"/>
        <v>0</v>
      </c>
      <c r="L15" s="29">
        <v>244.57</v>
      </c>
      <c r="M15" s="12">
        <f t="shared" si="5"/>
        <v>0</v>
      </c>
      <c r="N15" s="29">
        <v>590.96</v>
      </c>
      <c r="O15" s="12">
        <f t="shared" si="6"/>
        <v>420.00000000030013</v>
      </c>
      <c r="P15" s="29">
        <v>179.7</v>
      </c>
      <c r="Q15" s="12">
        <f t="shared" si="7"/>
        <v>59.99999999994543</v>
      </c>
      <c r="R15" s="29">
        <v>60.99</v>
      </c>
      <c r="S15" s="12">
        <f t="shared" si="8"/>
        <v>0</v>
      </c>
      <c r="T15" s="57">
        <f t="shared" si="9"/>
        <v>748.0000000000473</v>
      </c>
      <c r="U15" s="29">
        <v>1495.641</v>
      </c>
      <c r="V15" s="12">
        <f t="shared" si="10"/>
        <v>0</v>
      </c>
      <c r="W15" s="30">
        <v>1202.73</v>
      </c>
      <c r="X15" s="12">
        <f t="shared" si="11"/>
        <v>0</v>
      </c>
      <c r="Y15" s="29">
        <v>209.278</v>
      </c>
      <c r="Z15" s="12">
        <f t="shared" si="12"/>
        <v>15.99999999996271</v>
      </c>
      <c r="AA15" s="46">
        <v>3498.417</v>
      </c>
      <c r="AB15" s="12">
        <f t="shared" si="13"/>
        <v>72.00000000011642</v>
      </c>
      <c r="AC15" s="33">
        <v>229.54</v>
      </c>
      <c r="AD15" s="12">
        <f t="shared" si="25"/>
        <v>7.999999999981355</v>
      </c>
      <c r="AE15" s="46">
        <v>1861.419</v>
      </c>
      <c r="AF15" s="12">
        <f t="shared" si="14"/>
        <v>144.00000000000546</v>
      </c>
      <c r="AG15" s="29">
        <v>357.84</v>
      </c>
      <c r="AH15" s="12">
        <f t="shared" si="21"/>
        <v>0</v>
      </c>
      <c r="AI15" s="29">
        <v>238.23</v>
      </c>
      <c r="AJ15" s="12">
        <f t="shared" si="22"/>
        <v>299.9999999998977</v>
      </c>
      <c r="AK15" s="29">
        <v>67.63</v>
      </c>
      <c r="AL15" s="12">
        <f t="shared" si="23"/>
        <v>0</v>
      </c>
      <c r="AM15" s="29">
        <v>0.08</v>
      </c>
      <c r="AN15" s="12">
        <f t="shared" si="24"/>
        <v>0</v>
      </c>
      <c r="AO15" s="57">
        <f t="shared" si="15"/>
        <v>539.9999999999636</v>
      </c>
      <c r="AP15" s="11"/>
      <c r="AQ15" s="12">
        <f t="shared" si="16"/>
        <v>0</v>
      </c>
      <c r="AR15" s="11"/>
      <c r="AS15" s="12">
        <f t="shared" si="17"/>
        <v>0</v>
      </c>
      <c r="AT15" s="11"/>
      <c r="AU15" s="12">
        <f t="shared" si="18"/>
        <v>0</v>
      </c>
      <c r="AV15" s="11"/>
      <c r="AW15" s="12">
        <f t="shared" si="19"/>
        <v>0</v>
      </c>
      <c r="AX15" s="12"/>
      <c r="AY15" s="10">
        <f t="shared" si="20"/>
        <v>1288.000000000011</v>
      </c>
    </row>
    <row r="16" spans="1:51" ht="14.25" thickBot="1" thickTop="1">
      <c r="A16" s="5" t="s">
        <v>13</v>
      </c>
      <c r="B16" s="46">
        <v>785.097</v>
      </c>
      <c r="C16" s="12">
        <f t="shared" si="0"/>
        <v>44.99999999995907</v>
      </c>
      <c r="D16" s="46">
        <v>718.351</v>
      </c>
      <c r="E16" s="12">
        <f t="shared" si="1"/>
        <v>61.99999999989814</v>
      </c>
      <c r="F16" s="46">
        <v>607.241</v>
      </c>
      <c r="G16" s="12">
        <f t="shared" si="2"/>
        <v>198.00000000009277</v>
      </c>
      <c r="H16" s="29">
        <v>1281.3</v>
      </c>
      <c r="I16" s="12">
        <f t="shared" si="3"/>
        <v>149.99999999986358</v>
      </c>
      <c r="J16" s="29">
        <v>813.361</v>
      </c>
      <c r="K16" s="12">
        <f t="shared" si="4"/>
        <v>0</v>
      </c>
      <c r="L16" s="29">
        <v>244.57</v>
      </c>
      <c r="M16" s="12">
        <f t="shared" si="5"/>
        <v>0</v>
      </c>
      <c r="N16" s="29">
        <v>591.05</v>
      </c>
      <c r="O16" s="12">
        <f t="shared" si="6"/>
        <v>539.9999999995089</v>
      </c>
      <c r="P16" s="29">
        <v>179.7</v>
      </c>
      <c r="Q16" s="12">
        <f t="shared" si="7"/>
        <v>0</v>
      </c>
      <c r="R16" s="29">
        <v>61</v>
      </c>
      <c r="S16" s="12">
        <f t="shared" si="8"/>
        <v>59.99999999998806</v>
      </c>
      <c r="T16" s="57">
        <f t="shared" si="9"/>
        <v>1054.9999999993106</v>
      </c>
      <c r="U16" s="29">
        <v>1495.641</v>
      </c>
      <c r="V16" s="12">
        <f t="shared" si="10"/>
        <v>0</v>
      </c>
      <c r="W16" s="30">
        <v>1202.73</v>
      </c>
      <c r="X16" s="12">
        <f t="shared" si="11"/>
        <v>0</v>
      </c>
      <c r="Y16" s="29">
        <v>209.284</v>
      </c>
      <c r="Z16" s="12">
        <f t="shared" si="12"/>
        <v>24.00000000000091</v>
      </c>
      <c r="AA16" s="46">
        <v>3498.472</v>
      </c>
      <c r="AB16" s="12">
        <f t="shared" si="13"/>
        <v>110.00000000058208</v>
      </c>
      <c r="AC16" s="33">
        <v>229.548</v>
      </c>
      <c r="AD16" s="12">
        <f t="shared" si="25"/>
        <v>16.000000000019554</v>
      </c>
      <c r="AE16" s="46">
        <v>1861.485</v>
      </c>
      <c r="AF16" s="12">
        <f t="shared" si="14"/>
        <v>197.99999999941065</v>
      </c>
      <c r="AG16" s="29">
        <v>357.84</v>
      </c>
      <c r="AH16" s="12">
        <f t="shared" si="21"/>
        <v>0</v>
      </c>
      <c r="AI16" s="29">
        <v>238.32</v>
      </c>
      <c r="AJ16" s="12">
        <f t="shared" si="22"/>
        <v>540.0000000000205</v>
      </c>
      <c r="AK16" s="29">
        <v>67.63</v>
      </c>
      <c r="AL16" s="12">
        <f t="shared" si="23"/>
        <v>0</v>
      </c>
      <c r="AM16" s="29">
        <v>0.08</v>
      </c>
      <c r="AN16" s="12">
        <f t="shared" si="24"/>
        <v>0</v>
      </c>
      <c r="AO16" s="57">
        <f t="shared" si="15"/>
        <v>888.0000000000337</v>
      </c>
      <c r="AP16" s="11"/>
      <c r="AQ16" s="12">
        <f t="shared" si="16"/>
        <v>0</v>
      </c>
      <c r="AR16" s="11"/>
      <c r="AS16" s="12">
        <f t="shared" si="17"/>
        <v>0</v>
      </c>
      <c r="AT16" s="11"/>
      <c r="AU16" s="12">
        <f t="shared" si="18"/>
        <v>0</v>
      </c>
      <c r="AV16" s="11"/>
      <c r="AW16" s="12">
        <f t="shared" si="19"/>
        <v>0</v>
      </c>
      <c r="AX16" s="9"/>
      <c r="AY16" s="10">
        <f t="shared" si="20"/>
        <v>1942.9999999993443</v>
      </c>
    </row>
    <row r="17" spans="1:51" ht="14.25" thickBot="1" thickTop="1">
      <c r="A17" s="5" t="s">
        <v>14</v>
      </c>
      <c r="B17" s="46">
        <v>785.111</v>
      </c>
      <c r="C17" s="12">
        <f t="shared" si="0"/>
        <v>42.00000000003001</v>
      </c>
      <c r="D17" s="46">
        <v>718.38</v>
      </c>
      <c r="E17" s="12">
        <f t="shared" si="1"/>
        <v>57.999999999992724</v>
      </c>
      <c r="F17" s="46">
        <v>607.296</v>
      </c>
      <c r="G17" s="12">
        <f t="shared" si="2"/>
        <v>165.000000000191</v>
      </c>
      <c r="H17" s="29">
        <v>1281.4</v>
      </c>
      <c r="I17" s="12">
        <f t="shared" si="3"/>
        <v>300.0000000004093</v>
      </c>
      <c r="J17" s="29">
        <v>813.361</v>
      </c>
      <c r="K17" s="12">
        <f t="shared" si="4"/>
        <v>0</v>
      </c>
      <c r="L17" s="29">
        <v>244.57</v>
      </c>
      <c r="M17" s="12">
        <f t="shared" si="5"/>
        <v>0</v>
      </c>
      <c r="N17" s="29">
        <v>591.17</v>
      </c>
      <c r="O17" s="12">
        <f t="shared" si="6"/>
        <v>720.0000000000273</v>
      </c>
      <c r="P17" s="29">
        <v>179.7</v>
      </c>
      <c r="Q17" s="12">
        <f t="shared" si="7"/>
        <v>0</v>
      </c>
      <c r="R17" s="29">
        <v>61.01</v>
      </c>
      <c r="S17" s="12">
        <f t="shared" si="8"/>
        <v>59.99999999998806</v>
      </c>
      <c r="T17" s="57">
        <f t="shared" si="9"/>
        <v>1345.0000000006385</v>
      </c>
      <c r="U17" s="29">
        <v>1495.641</v>
      </c>
      <c r="V17" s="12">
        <f t="shared" si="10"/>
        <v>0</v>
      </c>
      <c r="W17" s="30">
        <v>1202.73</v>
      </c>
      <c r="X17" s="12">
        <f t="shared" si="11"/>
        <v>0</v>
      </c>
      <c r="Y17" s="29">
        <v>209.288</v>
      </c>
      <c r="Z17" s="12">
        <f t="shared" si="12"/>
        <v>16.000000000076398</v>
      </c>
      <c r="AA17" s="46">
        <v>3498.52</v>
      </c>
      <c r="AB17" s="12">
        <f t="shared" si="13"/>
        <v>95.99999999954889</v>
      </c>
      <c r="AC17" s="33">
        <v>229.566</v>
      </c>
      <c r="AD17" s="12">
        <f t="shared" si="25"/>
        <v>36.000000000001364</v>
      </c>
      <c r="AE17" s="46">
        <v>1861.54</v>
      </c>
      <c r="AF17" s="12">
        <f t="shared" si="14"/>
        <v>165.000000000191</v>
      </c>
      <c r="AG17" s="29">
        <v>357.84</v>
      </c>
      <c r="AH17" s="12">
        <f t="shared" si="21"/>
        <v>0</v>
      </c>
      <c r="AI17" s="29">
        <v>238.39</v>
      </c>
      <c r="AJ17" s="12">
        <f t="shared" si="22"/>
        <v>419.9999999999591</v>
      </c>
      <c r="AK17" s="29">
        <v>67.63</v>
      </c>
      <c r="AL17" s="12">
        <f t="shared" si="23"/>
        <v>0</v>
      </c>
      <c r="AM17" s="29">
        <v>0.08</v>
      </c>
      <c r="AN17" s="12">
        <f t="shared" si="24"/>
        <v>0</v>
      </c>
      <c r="AO17" s="57">
        <f t="shared" si="15"/>
        <v>732.9999999997767</v>
      </c>
      <c r="AP17" s="11"/>
      <c r="AQ17" s="12">
        <f t="shared" si="16"/>
        <v>0</v>
      </c>
      <c r="AR17" s="11"/>
      <c r="AS17" s="12">
        <f t="shared" si="17"/>
        <v>0</v>
      </c>
      <c r="AT17" s="11"/>
      <c r="AU17" s="12">
        <f t="shared" si="18"/>
        <v>0</v>
      </c>
      <c r="AV17" s="11"/>
      <c r="AW17" s="12">
        <f t="shared" si="19"/>
        <v>0</v>
      </c>
      <c r="AX17" s="12"/>
      <c r="AY17" s="10">
        <f t="shared" si="20"/>
        <v>2078.000000000415</v>
      </c>
    </row>
    <row r="18" spans="1:51" ht="14.25" thickBot="1" thickTop="1">
      <c r="A18" s="5" t="s">
        <v>15</v>
      </c>
      <c r="B18" s="46">
        <v>785.129</v>
      </c>
      <c r="C18" s="12">
        <f t="shared" si="0"/>
        <v>54.00000000008731</v>
      </c>
      <c r="D18" s="46">
        <v>718.417</v>
      </c>
      <c r="E18" s="12">
        <f t="shared" si="1"/>
        <v>74.00000000006912</v>
      </c>
      <c r="F18" s="46">
        <v>607.313</v>
      </c>
      <c r="G18" s="12">
        <f t="shared" si="2"/>
        <v>50.99999999981719</v>
      </c>
      <c r="H18" s="29">
        <v>1281.53</v>
      </c>
      <c r="I18" s="12">
        <f t="shared" si="3"/>
        <v>389.9999999996453</v>
      </c>
      <c r="J18" s="29">
        <v>813.361</v>
      </c>
      <c r="K18" s="12">
        <v>0</v>
      </c>
      <c r="L18" s="29">
        <v>244.57</v>
      </c>
      <c r="M18" s="12">
        <f t="shared" si="5"/>
        <v>0</v>
      </c>
      <c r="N18" s="29">
        <v>591.33</v>
      </c>
      <c r="O18" s="12">
        <f t="shared" si="6"/>
        <v>960.0000000004911</v>
      </c>
      <c r="P18" s="29">
        <v>179.71</v>
      </c>
      <c r="Q18" s="12">
        <f t="shared" si="7"/>
        <v>60.00000000011596</v>
      </c>
      <c r="R18" s="29">
        <v>61.02</v>
      </c>
      <c r="S18" s="12">
        <f t="shared" si="8"/>
        <v>60.000000000030695</v>
      </c>
      <c r="T18" s="57">
        <f t="shared" si="9"/>
        <v>1649.0000000002567</v>
      </c>
      <c r="U18" s="29">
        <v>1495.641</v>
      </c>
      <c r="V18" s="12">
        <f t="shared" si="10"/>
        <v>0</v>
      </c>
      <c r="W18" s="30">
        <v>1202.73</v>
      </c>
      <c r="X18" s="12">
        <f t="shared" si="11"/>
        <v>0</v>
      </c>
      <c r="Y18" s="29">
        <v>209.294</v>
      </c>
      <c r="Z18" s="12">
        <f t="shared" si="12"/>
        <v>24.00000000000091</v>
      </c>
      <c r="AA18" s="46">
        <v>3498.579</v>
      </c>
      <c r="AB18" s="12">
        <f t="shared" si="13"/>
        <v>118.0000000003929</v>
      </c>
      <c r="AC18" s="33">
        <v>229.588</v>
      </c>
      <c r="AD18" s="12">
        <f t="shared" si="25"/>
        <v>43.99999999998272</v>
      </c>
      <c r="AE18" s="46">
        <v>1861.608</v>
      </c>
      <c r="AF18" s="12">
        <f t="shared" si="14"/>
        <v>203.9999999999509</v>
      </c>
      <c r="AG18" s="29">
        <v>357.84</v>
      </c>
      <c r="AH18" s="12">
        <f t="shared" si="21"/>
        <v>0</v>
      </c>
      <c r="AI18" s="29">
        <v>238.48</v>
      </c>
      <c r="AJ18" s="12">
        <f t="shared" si="22"/>
        <v>540.0000000000205</v>
      </c>
      <c r="AK18" s="29">
        <v>67.63</v>
      </c>
      <c r="AL18" s="12">
        <f t="shared" si="23"/>
        <v>0</v>
      </c>
      <c r="AM18" s="29">
        <v>0.08</v>
      </c>
      <c r="AN18" s="12">
        <f t="shared" si="24"/>
        <v>0</v>
      </c>
      <c r="AO18" s="57">
        <f t="shared" si="15"/>
        <v>930.0000000003479</v>
      </c>
      <c r="AP18" s="11"/>
      <c r="AQ18" s="12">
        <f t="shared" si="16"/>
        <v>0</v>
      </c>
      <c r="AR18" s="11"/>
      <c r="AS18" s="12">
        <f t="shared" si="17"/>
        <v>0</v>
      </c>
      <c r="AT18" s="11"/>
      <c r="AU18" s="12">
        <f t="shared" si="18"/>
        <v>0</v>
      </c>
      <c r="AV18" s="11"/>
      <c r="AW18" s="12">
        <f t="shared" si="19"/>
        <v>0</v>
      </c>
      <c r="AX18" s="12"/>
      <c r="AY18" s="10">
        <f t="shared" si="20"/>
        <v>2579.000000000605</v>
      </c>
    </row>
    <row r="19" spans="1:51" ht="14.25" thickBot="1" thickTop="1">
      <c r="A19" s="5" t="s">
        <v>16</v>
      </c>
      <c r="B19" s="46">
        <v>785.146</v>
      </c>
      <c r="C19" s="12">
        <f t="shared" si="0"/>
        <v>50.99999999981719</v>
      </c>
      <c r="D19" s="46">
        <v>718.46</v>
      </c>
      <c r="E19" s="12">
        <f t="shared" si="1"/>
        <v>86.00000000001273</v>
      </c>
      <c r="F19" s="46">
        <v>607.328</v>
      </c>
      <c r="G19" s="12">
        <f t="shared" si="2"/>
        <v>44.99999999995907</v>
      </c>
      <c r="H19" s="29">
        <v>1281.65</v>
      </c>
      <c r="I19" s="12">
        <f t="shared" si="3"/>
        <v>360.0000000003547</v>
      </c>
      <c r="J19" s="29">
        <v>813.361</v>
      </c>
      <c r="K19" s="12">
        <f t="shared" si="4"/>
        <v>0</v>
      </c>
      <c r="L19" s="29">
        <v>244.57</v>
      </c>
      <c r="M19" s="12">
        <f t="shared" si="5"/>
        <v>0</v>
      </c>
      <c r="N19" s="29">
        <v>591.48</v>
      </c>
      <c r="O19" s="12">
        <f t="shared" si="6"/>
        <v>899.9999999998636</v>
      </c>
      <c r="P19" s="29">
        <v>179.71</v>
      </c>
      <c r="Q19" s="12">
        <f t="shared" si="7"/>
        <v>0</v>
      </c>
      <c r="R19" s="29">
        <v>61.03</v>
      </c>
      <c r="S19" s="12">
        <f t="shared" si="8"/>
        <v>59.99999999998806</v>
      </c>
      <c r="T19" s="57">
        <f t="shared" si="9"/>
        <v>1501.9999999999955</v>
      </c>
      <c r="U19" s="29">
        <v>1495.641</v>
      </c>
      <c r="V19" s="12">
        <f t="shared" si="10"/>
        <v>0</v>
      </c>
      <c r="W19" s="30">
        <v>1202.73</v>
      </c>
      <c r="X19" s="12">
        <f t="shared" si="11"/>
        <v>0</v>
      </c>
      <c r="Y19" s="29">
        <v>209.3</v>
      </c>
      <c r="Z19" s="12">
        <f t="shared" si="12"/>
        <v>24.00000000000091</v>
      </c>
      <c r="AA19" s="46">
        <v>3498.635</v>
      </c>
      <c r="AB19" s="12">
        <f t="shared" si="13"/>
        <v>112.00000000008004</v>
      </c>
      <c r="AC19" s="83">
        <v>229.596</v>
      </c>
      <c r="AD19" s="12">
        <f t="shared" si="25"/>
        <v>16.000000000019554</v>
      </c>
      <c r="AE19" s="46">
        <v>1861.676</v>
      </c>
      <c r="AF19" s="12">
        <f t="shared" si="14"/>
        <v>203.9999999999509</v>
      </c>
      <c r="AG19" s="29">
        <v>357.84</v>
      </c>
      <c r="AH19" s="12">
        <f t="shared" si="21"/>
        <v>0</v>
      </c>
      <c r="AI19" s="29">
        <v>238.57</v>
      </c>
      <c r="AJ19" s="12">
        <f t="shared" si="22"/>
        <v>540.0000000000205</v>
      </c>
      <c r="AK19" s="29">
        <v>67.63</v>
      </c>
      <c r="AL19" s="12">
        <f t="shared" si="23"/>
        <v>0</v>
      </c>
      <c r="AM19" s="29">
        <v>0.08</v>
      </c>
      <c r="AN19" s="12">
        <f t="shared" si="24"/>
        <v>0</v>
      </c>
      <c r="AO19" s="57">
        <f t="shared" si="15"/>
        <v>896.0000000000719</v>
      </c>
      <c r="AP19" s="11"/>
      <c r="AQ19" s="12">
        <f t="shared" si="16"/>
        <v>0</v>
      </c>
      <c r="AR19" s="11"/>
      <c r="AS19" s="12">
        <f t="shared" si="17"/>
        <v>0</v>
      </c>
      <c r="AT19" s="11"/>
      <c r="AU19" s="12">
        <f t="shared" si="18"/>
        <v>0</v>
      </c>
      <c r="AV19" s="11"/>
      <c r="AW19" s="12">
        <f t="shared" si="19"/>
        <v>0</v>
      </c>
      <c r="AX19" s="12"/>
      <c r="AY19" s="10">
        <f t="shared" si="20"/>
        <v>2398.0000000000673</v>
      </c>
    </row>
    <row r="20" spans="1:51" ht="14.25" thickBot="1" thickTop="1">
      <c r="A20" s="5" t="s">
        <v>17</v>
      </c>
      <c r="B20" s="46">
        <v>785.165</v>
      </c>
      <c r="C20" s="12">
        <f t="shared" si="0"/>
        <v>57.00000000001637</v>
      </c>
      <c r="D20" s="46">
        <v>718.502</v>
      </c>
      <c r="E20" s="12">
        <f t="shared" si="1"/>
        <v>83.99999999983265</v>
      </c>
      <c r="F20" s="46">
        <v>607.399</v>
      </c>
      <c r="G20" s="12">
        <f t="shared" si="2"/>
        <v>213.00000000007913</v>
      </c>
      <c r="H20" s="29">
        <v>1281.76</v>
      </c>
      <c r="I20" s="12">
        <f t="shared" si="3"/>
        <v>329.99999999969987</v>
      </c>
      <c r="J20" s="29">
        <v>813.361</v>
      </c>
      <c r="K20" s="12">
        <f t="shared" si="4"/>
        <v>0</v>
      </c>
      <c r="L20" s="29">
        <v>244.57</v>
      </c>
      <c r="M20" s="12">
        <f t="shared" si="5"/>
        <v>0</v>
      </c>
      <c r="N20" s="29">
        <v>591.65</v>
      </c>
      <c r="O20" s="12">
        <f t="shared" si="6"/>
        <v>1019.9999999997544</v>
      </c>
      <c r="P20" s="29">
        <v>179.72</v>
      </c>
      <c r="Q20" s="12">
        <f t="shared" si="7"/>
        <v>59.99999999994543</v>
      </c>
      <c r="R20" s="29">
        <v>61.03</v>
      </c>
      <c r="S20" s="12">
        <f t="shared" si="8"/>
        <v>0</v>
      </c>
      <c r="T20" s="57">
        <f t="shared" si="9"/>
        <v>1763.9999999993279</v>
      </c>
      <c r="U20" s="29">
        <v>1495.641</v>
      </c>
      <c r="V20" s="12">
        <f t="shared" si="10"/>
        <v>0</v>
      </c>
      <c r="W20" s="30">
        <v>1202.73</v>
      </c>
      <c r="X20" s="12">
        <f t="shared" si="11"/>
        <v>0</v>
      </c>
      <c r="Y20" s="29">
        <v>209.305</v>
      </c>
      <c r="Z20" s="12">
        <f t="shared" si="12"/>
        <v>19.99999999998181</v>
      </c>
      <c r="AA20" s="46">
        <v>3498.699</v>
      </c>
      <c r="AB20" s="12">
        <f t="shared" si="13"/>
        <v>127.99999999970169</v>
      </c>
      <c r="AC20" s="30">
        <v>229.599</v>
      </c>
      <c r="AD20" s="12">
        <f t="shared" si="25"/>
        <v>5.999999999971806</v>
      </c>
      <c r="AE20" s="46">
        <v>1861.751</v>
      </c>
      <c r="AF20" s="12">
        <f t="shared" si="14"/>
        <v>225.00000000013642</v>
      </c>
      <c r="AG20" s="29">
        <v>357.84</v>
      </c>
      <c r="AH20" s="12">
        <f t="shared" si="21"/>
        <v>0</v>
      </c>
      <c r="AI20" s="29">
        <v>238.67</v>
      </c>
      <c r="AJ20" s="12">
        <f t="shared" si="22"/>
        <v>599.9999999999659</v>
      </c>
      <c r="AK20" s="29">
        <v>67.63</v>
      </c>
      <c r="AL20" s="12">
        <f t="shared" si="23"/>
        <v>0</v>
      </c>
      <c r="AM20" s="29">
        <v>0.08</v>
      </c>
      <c r="AN20" s="12">
        <f t="shared" si="24"/>
        <v>0</v>
      </c>
      <c r="AO20" s="57">
        <f t="shared" si="15"/>
        <v>978.9999999997576</v>
      </c>
      <c r="AP20" s="11"/>
      <c r="AQ20" s="12">
        <f t="shared" si="16"/>
        <v>0</v>
      </c>
      <c r="AR20" s="11"/>
      <c r="AS20" s="12">
        <f t="shared" si="17"/>
        <v>0</v>
      </c>
      <c r="AT20" s="11"/>
      <c r="AU20" s="12">
        <f t="shared" si="18"/>
        <v>0</v>
      </c>
      <c r="AV20" s="11"/>
      <c r="AW20" s="12">
        <f t="shared" si="19"/>
        <v>0</v>
      </c>
      <c r="AX20" s="12"/>
      <c r="AY20" s="10">
        <f t="shared" si="20"/>
        <v>2742.9999999990855</v>
      </c>
    </row>
    <row r="21" spans="1:51" ht="14.25" thickBot="1" thickTop="1">
      <c r="A21" s="5" t="s">
        <v>18</v>
      </c>
      <c r="B21" s="46">
        <v>785.18</v>
      </c>
      <c r="C21" s="12">
        <f t="shared" si="0"/>
        <v>44.99999999995907</v>
      </c>
      <c r="D21" s="46">
        <v>718.536</v>
      </c>
      <c r="E21" s="12">
        <f t="shared" si="1"/>
        <v>67.99999999998363</v>
      </c>
      <c r="F21" s="46">
        <v>607.448</v>
      </c>
      <c r="G21" s="12">
        <f t="shared" si="2"/>
        <v>146.99999999993452</v>
      </c>
      <c r="H21" s="29">
        <v>1281.81</v>
      </c>
      <c r="I21" s="12">
        <f t="shared" si="3"/>
        <v>149.99999999986358</v>
      </c>
      <c r="J21" s="29">
        <v>813.361</v>
      </c>
      <c r="K21" s="12">
        <f t="shared" si="4"/>
        <v>0</v>
      </c>
      <c r="L21" s="29">
        <v>244.57</v>
      </c>
      <c r="M21" s="12">
        <f t="shared" si="5"/>
        <v>0</v>
      </c>
      <c r="N21" s="29">
        <v>591.78</v>
      </c>
      <c r="O21" s="12">
        <f t="shared" si="6"/>
        <v>779.9999999999727</v>
      </c>
      <c r="P21" s="29">
        <v>179.72</v>
      </c>
      <c r="Q21" s="12">
        <f t="shared" si="7"/>
        <v>0</v>
      </c>
      <c r="R21" s="29">
        <v>61.04</v>
      </c>
      <c r="S21" s="12">
        <f t="shared" si="8"/>
        <v>59.99999999998806</v>
      </c>
      <c r="T21" s="57">
        <f t="shared" si="9"/>
        <v>1249.9999999997017</v>
      </c>
      <c r="U21" s="29">
        <v>1495.641</v>
      </c>
      <c r="V21" s="12">
        <f t="shared" si="10"/>
        <v>0</v>
      </c>
      <c r="W21" s="30">
        <v>1202.73</v>
      </c>
      <c r="X21" s="12">
        <f t="shared" si="11"/>
        <v>0</v>
      </c>
      <c r="Y21" s="29">
        <v>209.309</v>
      </c>
      <c r="Z21" s="12">
        <f t="shared" si="12"/>
        <v>15.99999999996271</v>
      </c>
      <c r="AA21" s="46">
        <v>3498.746</v>
      </c>
      <c r="AB21" s="12">
        <f t="shared" si="13"/>
        <v>94.00000000005093</v>
      </c>
      <c r="AC21" s="33">
        <v>229.605</v>
      </c>
      <c r="AD21" s="12">
        <f t="shared" si="25"/>
        <v>12.000000000000455</v>
      </c>
      <c r="AE21" s="46">
        <v>1861.807</v>
      </c>
      <c r="AF21" s="12">
        <f t="shared" si="14"/>
        <v>168.00000000012005</v>
      </c>
      <c r="AG21" s="29">
        <v>357.84</v>
      </c>
      <c r="AH21" s="12">
        <f t="shared" si="21"/>
        <v>0</v>
      </c>
      <c r="AI21" s="29">
        <v>238.78</v>
      </c>
      <c r="AJ21" s="12">
        <f t="shared" si="22"/>
        <v>660.0000000000819</v>
      </c>
      <c r="AK21" s="29">
        <v>67.63</v>
      </c>
      <c r="AL21" s="12">
        <f t="shared" si="23"/>
        <v>0</v>
      </c>
      <c r="AM21" s="29">
        <v>0.08</v>
      </c>
      <c r="AN21" s="12">
        <f t="shared" si="24"/>
        <v>0</v>
      </c>
      <c r="AO21" s="57">
        <f t="shared" si="15"/>
        <v>950.000000000216</v>
      </c>
      <c r="AP21" s="11"/>
      <c r="AQ21" s="12">
        <f t="shared" si="16"/>
        <v>0</v>
      </c>
      <c r="AR21" s="11"/>
      <c r="AS21" s="12">
        <f t="shared" si="17"/>
        <v>0</v>
      </c>
      <c r="AT21" s="11"/>
      <c r="AU21" s="12">
        <f t="shared" si="18"/>
        <v>0</v>
      </c>
      <c r="AV21" s="11"/>
      <c r="AW21" s="12">
        <f t="shared" si="19"/>
        <v>0</v>
      </c>
      <c r="AX21" s="12"/>
      <c r="AY21" s="10">
        <f t="shared" si="20"/>
        <v>2199.9999999999177</v>
      </c>
    </row>
    <row r="22" spans="1:51" ht="14.25" thickBot="1" thickTop="1">
      <c r="A22" s="5" t="s">
        <v>19</v>
      </c>
      <c r="B22" s="46">
        <v>785.197</v>
      </c>
      <c r="C22" s="12">
        <f t="shared" si="0"/>
        <v>51.00000000015825</v>
      </c>
      <c r="D22" s="46">
        <v>718.578</v>
      </c>
      <c r="E22" s="12">
        <f t="shared" si="1"/>
        <v>84.00000000006003</v>
      </c>
      <c r="F22" s="46">
        <v>607.501</v>
      </c>
      <c r="G22" s="12">
        <f t="shared" si="2"/>
        <v>158.99999999999181</v>
      </c>
      <c r="H22" s="29">
        <v>1281.92</v>
      </c>
      <c r="I22" s="12">
        <f t="shared" si="3"/>
        <v>330.000000000382</v>
      </c>
      <c r="J22" s="29">
        <v>813.361</v>
      </c>
      <c r="K22" s="12">
        <f t="shared" si="4"/>
        <v>0</v>
      </c>
      <c r="L22" s="29">
        <v>244.57</v>
      </c>
      <c r="M22" s="12">
        <f t="shared" si="5"/>
        <v>0</v>
      </c>
      <c r="N22" s="29">
        <v>591.92</v>
      </c>
      <c r="O22" s="12">
        <f t="shared" si="6"/>
        <v>839.9999999999181</v>
      </c>
      <c r="P22" s="29">
        <v>179.72</v>
      </c>
      <c r="Q22" s="12">
        <f t="shared" si="7"/>
        <v>0</v>
      </c>
      <c r="R22" s="29">
        <v>61.04</v>
      </c>
      <c r="S22" s="12">
        <f t="shared" si="8"/>
        <v>0</v>
      </c>
      <c r="T22" s="57">
        <f t="shared" si="9"/>
        <v>1464.0000000005102</v>
      </c>
      <c r="U22" s="29">
        <v>1495.641</v>
      </c>
      <c r="V22" s="12">
        <f t="shared" si="10"/>
        <v>0</v>
      </c>
      <c r="W22" s="30">
        <v>1202.73</v>
      </c>
      <c r="X22" s="12">
        <f t="shared" si="11"/>
        <v>0</v>
      </c>
      <c r="Y22" s="29">
        <v>209.314</v>
      </c>
      <c r="Z22" s="12">
        <f t="shared" si="12"/>
        <v>19.99999999998181</v>
      </c>
      <c r="AA22" s="46">
        <v>3498.802</v>
      </c>
      <c r="AB22" s="12">
        <f t="shared" si="13"/>
        <v>112.00000000008004</v>
      </c>
      <c r="AC22" s="33">
        <v>229.605</v>
      </c>
      <c r="AD22" s="12">
        <f t="shared" si="25"/>
        <v>0</v>
      </c>
      <c r="AE22" s="46">
        <v>1861.87</v>
      </c>
      <c r="AF22" s="12">
        <f t="shared" si="14"/>
        <v>188.99999999962347</v>
      </c>
      <c r="AG22" s="29">
        <v>357.84</v>
      </c>
      <c r="AH22" s="12">
        <f t="shared" si="21"/>
        <v>0</v>
      </c>
      <c r="AI22" s="29">
        <v>238.83</v>
      </c>
      <c r="AJ22" s="12">
        <f t="shared" si="22"/>
        <v>300.0000000000682</v>
      </c>
      <c r="AK22" s="29">
        <v>67.63</v>
      </c>
      <c r="AL22" s="12">
        <f t="shared" si="23"/>
        <v>0</v>
      </c>
      <c r="AM22" s="29">
        <v>0.08</v>
      </c>
      <c r="AN22" s="12">
        <f t="shared" si="24"/>
        <v>0</v>
      </c>
      <c r="AO22" s="57">
        <f t="shared" si="15"/>
        <v>620.9999999997535</v>
      </c>
      <c r="AP22" s="11"/>
      <c r="AQ22" s="12">
        <f t="shared" si="16"/>
        <v>0</v>
      </c>
      <c r="AR22" s="11"/>
      <c r="AS22" s="12">
        <f t="shared" si="17"/>
        <v>0</v>
      </c>
      <c r="AT22" s="11"/>
      <c r="AU22" s="12">
        <f t="shared" si="18"/>
        <v>0</v>
      </c>
      <c r="AV22" s="11"/>
      <c r="AW22" s="12">
        <f t="shared" si="19"/>
        <v>0</v>
      </c>
      <c r="AX22" s="12"/>
      <c r="AY22" s="10">
        <f t="shared" si="20"/>
        <v>2085.0000000002638</v>
      </c>
    </row>
    <row r="23" spans="1:51" ht="14.25" thickBot="1" thickTop="1">
      <c r="A23" s="5" t="s">
        <v>20</v>
      </c>
      <c r="B23" s="46">
        <v>785.213</v>
      </c>
      <c r="C23" s="12">
        <f t="shared" si="0"/>
        <v>47.99999999988813</v>
      </c>
      <c r="D23" s="46">
        <v>718.619</v>
      </c>
      <c r="E23" s="12">
        <f t="shared" si="1"/>
        <v>82.00000000010732</v>
      </c>
      <c r="F23" s="46">
        <v>607.562</v>
      </c>
      <c r="G23" s="12">
        <f t="shared" si="2"/>
        <v>183.0000000001064</v>
      </c>
      <c r="H23" s="29">
        <v>1282.03</v>
      </c>
      <c r="I23" s="12">
        <f t="shared" si="3"/>
        <v>329.99999999969987</v>
      </c>
      <c r="J23" s="29">
        <v>813.361</v>
      </c>
      <c r="K23" s="12">
        <f t="shared" si="4"/>
        <v>0</v>
      </c>
      <c r="L23" s="29">
        <v>244.57</v>
      </c>
      <c r="M23" s="12">
        <f t="shared" si="5"/>
        <v>0</v>
      </c>
      <c r="N23" s="29">
        <v>592.07</v>
      </c>
      <c r="O23" s="12">
        <f t="shared" si="6"/>
        <v>900.0000000005457</v>
      </c>
      <c r="P23" s="29">
        <v>179.73</v>
      </c>
      <c r="Q23" s="12">
        <f t="shared" si="7"/>
        <v>59.99999999994543</v>
      </c>
      <c r="R23" s="29">
        <v>61.05</v>
      </c>
      <c r="S23" s="12">
        <f t="shared" si="8"/>
        <v>59.99999999998806</v>
      </c>
      <c r="T23" s="57">
        <f t="shared" si="9"/>
        <v>1663.000000000281</v>
      </c>
      <c r="U23" s="29">
        <v>1495.641</v>
      </c>
      <c r="V23" s="12">
        <f t="shared" si="10"/>
        <v>0</v>
      </c>
      <c r="W23" s="30">
        <v>1202.73</v>
      </c>
      <c r="X23" s="12">
        <f t="shared" si="11"/>
        <v>0</v>
      </c>
      <c r="Y23" s="29">
        <v>209.319</v>
      </c>
      <c r="Z23" s="12">
        <f t="shared" si="12"/>
        <v>19.99999999998181</v>
      </c>
      <c r="AA23" s="46">
        <v>3498.864</v>
      </c>
      <c r="AB23" s="12">
        <f t="shared" si="13"/>
        <v>123.99999999979627</v>
      </c>
      <c r="AC23" s="33">
        <v>229.608</v>
      </c>
      <c r="AD23" s="12">
        <f t="shared" si="25"/>
        <v>6.000000000028649</v>
      </c>
      <c r="AE23" s="46">
        <v>1861.94</v>
      </c>
      <c r="AF23" s="12">
        <f t="shared" si="14"/>
        <v>210.00000000049113</v>
      </c>
      <c r="AG23" s="29">
        <v>357.84</v>
      </c>
      <c r="AH23" s="12">
        <f t="shared" si="21"/>
        <v>0</v>
      </c>
      <c r="AI23" s="29">
        <v>238.92</v>
      </c>
      <c r="AJ23" s="12">
        <f t="shared" si="22"/>
        <v>539.9999999998499</v>
      </c>
      <c r="AK23" s="29">
        <v>67.63</v>
      </c>
      <c r="AL23" s="12">
        <f t="shared" si="23"/>
        <v>0</v>
      </c>
      <c r="AM23" s="29">
        <v>0.08</v>
      </c>
      <c r="AN23" s="12">
        <f t="shared" si="24"/>
        <v>0</v>
      </c>
      <c r="AO23" s="57">
        <f t="shared" si="15"/>
        <v>900.0000000001478</v>
      </c>
      <c r="AP23" s="11"/>
      <c r="AQ23" s="12">
        <f t="shared" si="16"/>
        <v>0</v>
      </c>
      <c r="AR23" s="11"/>
      <c r="AS23" s="12">
        <f t="shared" si="17"/>
        <v>0</v>
      </c>
      <c r="AT23" s="11"/>
      <c r="AU23" s="12">
        <f t="shared" si="18"/>
        <v>0</v>
      </c>
      <c r="AV23" s="11"/>
      <c r="AW23" s="12">
        <f t="shared" si="19"/>
        <v>0</v>
      </c>
      <c r="AX23" s="12"/>
      <c r="AY23" s="10">
        <f t="shared" si="20"/>
        <v>2563.000000000429</v>
      </c>
    </row>
    <row r="24" spans="1:51" ht="14.25" thickBot="1" thickTop="1">
      <c r="A24" s="5" t="s">
        <v>21</v>
      </c>
      <c r="B24" s="46">
        <v>785.228</v>
      </c>
      <c r="C24" s="12">
        <f t="shared" si="0"/>
        <v>44.99999999995907</v>
      </c>
      <c r="D24" s="46">
        <v>718.659</v>
      </c>
      <c r="E24" s="12">
        <f t="shared" si="1"/>
        <v>79.99999999992724</v>
      </c>
      <c r="F24" s="46">
        <v>607.632</v>
      </c>
      <c r="G24" s="12">
        <f t="shared" si="2"/>
        <v>209.999999999809</v>
      </c>
      <c r="H24" s="29">
        <v>1282.13</v>
      </c>
      <c r="I24" s="12">
        <f t="shared" si="3"/>
        <v>300.0000000004093</v>
      </c>
      <c r="J24" s="29">
        <v>813.361</v>
      </c>
      <c r="K24" s="12">
        <f t="shared" si="4"/>
        <v>0</v>
      </c>
      <c r="L24" s="29">
        <v>244.57</v>
      </c>
      <c r="M24" s="12">
        <f t="shared" si="5"/>
        <v>0</v>
      </c>
      <c r="N24" s="29">
        <v>592.22</v>
      </c>
      <c r="O24" s="12">
        <f t="shared" si="6"/>
        <v>899.9999999998636</v>
      </c>
      <c r="P24" s="29">
        <v>179.73</v>
      </c>
      <c r="Q24" s="12">
        <f t="shared" si="7"/>
        <v>0</v>
      </c>
      <c r="R24" s="29">
        <v>61.06</v>
      </c>
      <c r="S24" s="12">
        <f t="shared" si="8"/>
        <v>60.000000000030695</v>
      </c>
      <c r="T24" s="57">
        <f t="shared" si="9"/>
        <v>1594.9999999999989</v>
      </c>
      <c r="U24" s="29">
        <v>1495.641</v>
      </c>
      <c r="V24" s="12">
        <f t="shared" si="10"/>
        <v>0</v>
      </c>
      <c r="W24" s="30">
        <v>1202.73</v>
      </c>
      <c r="X24" s="12">
        <f t="shared" si="11"/>
        <v>0</v>
      </c>
      <c r="Y24" s="29">
        <v>209.325</v>
      </c>
      <c r="Z24" s="12">
        <f t="shared" si="12"/>
        <v>24.00000000000091</v>
      </c>
      <c r="AA24" s="46">
        <v>3498.923</v>
      </c>
      <c r="AB24" s="12">
        <f t="shared" si="13"/>
        <v>117.9999999994834</v>
      </c>
      <c r="AC24" s="33">
        <v>229.612</v>
      </c>
      <c r="AD24" s="12">
        <f t="shared" si="25"/>
        <v>7.999999999981355</v>
      </c>
      <c r="AE24" s="46">
        <v>1862.008</v>
      </c>
      <c r="AF24" s="12">
        <f t="shared" si="14"/>
        <v>203.9999999999509</v>
      </c>
      <c r="AG24" s="29">
        <v>357.84</v>
      </c>
      <c r="AH24" s="12">
        <f t="shared" si="21"/>
        <v>0</v>
      </c>
      <c r="AI24" s="29">
        <v>239.02</v>
      </c>
      <c r="AJ24" s="12">
        <f t="shared" si="22"/>
        <v>600.0000000001364</v>
      </c>
      <c r="AK24" s="29">
        <v>67.63</v>
      </c>
      <c r="AL24" s="12">
        <f t="shared" si="23"/>
        <v>0</v>
      </c>
      <c r="AM24" s="29">
        <v>0.08</v>
      </c>
      <c r="AN24" s="12">
        <f t="shared" si="24"/>
        <v>0</v>
      </c>
      <c r="AO24" s="57">
        <f t="shared" si="15"/>
        <v>953.999999999553</v>
      </c>
      <c r="AP24" s="11"/>
      <c r="AQ24" s="12">
        <f t="shared" si="16"/>
        <v>0</v>
      </c>
      <c r="AR24" s="11"/>
      <c r="AS24" s="12">
        <f t="shared" si="17"/>
        <v>0</v>
      </c>
      <c r="AT24" s="11"/>
      <c r="AU24" s="12">
        <f t="shared" si="18"/>
        <v>0</v>
      </c>
      <c r="AV24" s="11"/>
      <c r="AW24" s="12">
        <f t="shared" si="19"/>
        <v>0</v>
      </c>
      <c r="AX24" s="12"/>
      <c r="AY24" s="10">
        <f t="shared" si="20"/>
        <v>2548.9999999995516</v>
      </c>
    </row>
    <row r="25" spans="1:51" ht="14.25" thickBot="1" thickTop="1">
      <c r="A25" s="5" t="s">
        <v>22</v>
      </c>
      <c r="B25" s="46">
        <v>785.241</v>
      </c>
      <c r="C25" s="12">
        <f t="shared" si="0"/>
        <v>39.000000000100954</v>
      </c>
      <c r="D25" s="46">
        <v>718.696</v>
      </c>
      <c r="E25" s="12">
        <f t="shared" si="1"/>
        <v>74.00000000006912</v>
      </c>
      <c r="F25" s="46">
        <v>607.701</v>
      </c>
      <c r="G25" s="12">
        <f t="shared" si="2"/>
        <v>207.000000000221</v>
      </c>
      <c r="H25" s="29">
        <v>1282.2</v>
      </c>
      <c r="I25" s="12">
        <f t="shared" si="3"/>
        <v>209.999999999809</v>
      </c>
      <c r="J25" s="29">
        <v>813.361</v>
      </c>
      <c r="K25" s="12">
        <f t="shared" si="4"/>
        <v>0</v>
      </c>
      <c r="L25" s="29">
        <v>244.57</v>
      </c>
      <c r="M25" s="12">
        <f t="shared" si="5"/>
        <v>0</v>
      </c>
      <c r="N25" s="29">
        <v>592.36</v>
      </c>
      <c r="O25" s="12">
        <f t="shared" si="6"/>
        <v>839.9999999999181</v>
      </c>
      <c r="P25" s="29">
        <v>179.74</v>
      </c>
      <c r="Q25" s="12">
        <f t="shared" si="7"/>
        <v>60.00000000011596</v>
      </c>
      <c r="R25" s="29">
        <v>61.06</v>
      </c>
      <c r="S25" s="12">
        <f t="shared" si="8"/>
        <v>0</v>
      </c>
      <c r="T25" s="57">
        <f t="shared" si="9"/>
        <v>1430.0000000002342</v>
      </c>
      <c r="U25" s="29">
        <v>1495.641</v>
      </c>
      <c r="V25" s="12">
        <f t="shared" si="10"/>
        <v>0</v>
      </c>
      <c r="W25" s="30">
        <v>1202.73</v>
      </c>
      <c r="X25" s="12">
        <f t="shared" si="11"/>
        <v>0</v>
      </c>
      <c r="Y25" s="29">
        <v>209.329</v>
      </c>
      <c r="Z25" s="12">
        <f t="shared" si="12"/>
        <v>16.000000000076398</v>
      </c>
      <c r="AA25" s="46">
        <v>3498.977</v>
      </c>
      <c r="AB25" s="12">
        <f t="shared" si="13"/>
        <v>108.00000000017462</v>
      </c>
      <c r="AC25" s="33">
        <v>229.617</v>
      </c>
      <c r="AD25" s="12">
        <f t="shared" si="25"/>
        <v>9.999999999990905</v>
      </c>
      <c r="AE25" s="46">
        <v>1862.071</v>
      </c>
      <c r="AF25" s="12">
        <f t="shared" si="14"/>
        <v>188.99999999962347</v>
      </c>
      <c r="AG25" s="29">
        <v>357.84</v>
      </c>
      <c r="AH25" s="12">
        <f t="shared" si="21"/>
        <v>0</v>
      </c>
      <c r="AI25" s="29">
        <v>239.1</v>
      </c>
      <c r="AJ25" s="12">
        <f t="shared" si="22"/>
        <v>479.9999999999045</v>
      </c>
      <c r="AK25" s="29">
        <v>67.63</v>
      </c>
      <c r="AL25" s="12">
        <f t="shared" si="23"/>
        <v>0</v>
      </c>
      <c r="AM25" s="29">
        <v>0.08</v>
      </c>
      <c r="AN25" s="12">
        <f t="shared" si="24"/>
        <v>0</v>
      </c>
      <c r="AO25" s="57">
        <f t="shared" si="15"/>
        <v>802.9999999997699</v>
      </c>
      <c r="AP25" s="11"/>
      <c r="AQ25" s="12">
        <f t="shared" si="16"/>
        <v>0</v>
      </c>
      <c r="AR25" s="11"/>
      <c r="AS25" s="12">
        <f t="shared" si="17"/>
        <v>0</v>
      </c>
      <c r="AT25" s="11"/>
      <c r="AU25" s="12">
        <f t="shared" si="18"/>
        <v>0</v>
      </c>
      <c r="AV25" s="11"/>
      <c r="AW25" s="12">
        <f t="shared" si="19"/>
        <v>0</v>
      </c>
      <c r="AX25" s="12"/>
      <c r="AY25" s="10">
        <f t="shared" si="20"/>
        <v>2233.000000000004</v>
      </c>
    </row>
    <row r="26" spans="1:51" ht="14.25" thickBot="1" thickTop="1">
      <c r="A26" s="5" t="s">
        <v>23</v>
      </c>
      <c r="B26" s="46">
        <v>785.261</v>
      </c>
      <c r="C26" s="12">
        <f t="shared" si="0"/>
        <v>59.99999999994543</v>
      </c>
      <c r="D26" s="46">
        <v>718.74</v>
      </c>
      <c r="E26" s="12">
        <f t="shared" si="1"/>
        <v>87.99999999996544</v>
      </c>
      <c r="F26" s="46">
        <v>607.78</v>
      </c>
      <c r="G26" s="12">
        <f t="shared" si="2"/>
        <v>236.99999999985266</v>
      </c>
      <c r="H26" s="29">
        <v>1282.27</v>
      </c>
      <c r="I26" s="12">
        <f t="shared" si="3"/>
        <v>209.999999999809</v>
      </c>
      <c r="J26" s="29">
        <v>813.361</v>
      </c>
      <c r="K26" s="12">
        <f t="shared" si="4"/>
        <v>0</v>
      </c>
      <c r="L26" s="29">
        <v>244.57</v>
      </c>
      <c r="M26" s="12">
        <f t="shared" si="5"/>
        <v>0</v>
      </c>
      <c r="N26" s="29">
        <v>592.51</v>
      </c>
      <c r="O26" s="12">
        <f t="shared" si="6"/>
        <v>899.9999999998636</v>
      </c>
      <c r="P26" s="29">
        <v>179.74</v>
      </c>
      <c r="Q26" s="12">
        <f t="shared" si="7"/>
        <v>0</v>
      </c>
      <c r="R26" s="29">
        <v>61.07</v>
      </c>
      <c r="S26" s="12">
        <f t="shared" si="8"/>
        <v>59.99999999998806</v>
      </c>
      <c r="T26" s="57">
        <f t="shared" si="9"/>
        <v>1554.9999999994243</v>
      </c>
      <c r="U26" s="29">
        <v>1495.641</v>
      </c>
      <c r="V26" s="12">
        <f t="shared" si="10"/>
        <v>0</v>
      </c>
      <c r="W26" s="30">
        <v>1202.73</v>
      </c>
      <c r="X26" s="12">
        <f t="shared" si="11"/>
        <v>0</v>
      </c>
      <c r="Y26" s="29">
        <v>209.335</v>
      </c>
      <c r="Z26" s="12">
        <f t="shared" si="12"/>
        <v>24.00000000000091</v>
      </c>
      <c r="AA26" s="46">
        <v>3499.042</v>
      </c>
      <c r="AB26" s="12">
        <f t="shared" si="13"/>
        <v>130.00000000010914</v>
      </c>
      <c r="AC26" s="33">
        <v>229.62</v>
      </c>
      <c r="AD26" s="12">
        <f t="shared" si="25"/>
        <v>6.000000000028649</v>
      </c>
      <c r="AE26" s="46">
        <v>1862.149</v>
      </c>
      <c r="AF26" s="12">
        <f t="shared" si="14"/>
        <v>233.9999999999236</v>
      </c>
      <c r="AG26" s="29">
        <v>357.84</v>
      </c>
      <c r="AH26" s="12">
        <f t="shared" si="21"/>
        <v>0</v>
      </c>
      <c r="AI26" s="29">
        <v>239.2</v>
      </c>
      <c r="AJ26" s="12">
        <f t="shared" si="22"/>
        <v>599.9999999999659</v>
      </c>
      <c r="AK26" s="29">
        <v>67.63</v>
      </c>
      <c r="AL26" s="12">
        <f t="shared" si="23"/>
        <v>0</v>
      </c>
      <c r="AM26" s="29">
        <v>0.08</v>
      </c>
      <c r="AN26" s="12">
        <f t="shared" si="24"/>
        <v>0</v>
      </c>
      <c r="AO26" s="57">
        <f t="shared" si="15"/>
        <v>994.0000000000282</v>
      </c>
      <c r="AP26" s="11"/>
      <c r="AQ26" s="12">
        <f t="shared" si="16"/>
        <v>0</v>
      </c>
      <c r="AR26" s="11"/>
      <c r="AS26" s="12">
        <f t="shared" si="17"/>
        <v>0</v>
      </c>
      <c r="AT26" s="11"/>
      <c r="AU26" s="12">
        <f t="shared" si="18"/>
        <v>0</v>
      </c>
      <c r="AV26" s="11"/>
      <c r="AW26" s="12">
        <f t="shared" si="19"/>
        <v>0</v>
      </c>
      <c r="AX26" s="12"/>
      <c r="AY26" s="10">
        <f t="shared" si="20"/>
        <v>2548.9999999994525</v>
      </c>
    </row>
    <row r="27" spans="1:51" ht="14.25" thickBot="1" thickTop="1">
      <c r="A27" s="5" t="s">
        <v>24</v>
      </c>
      <c r="B27" s="46">
        <v>785.273</v>
      </c>
      <c r="C27" s="12">
        <f t="shared" si="0"/>
        <v>36.000000000171894</v>
      </c>
      <c r="D27" s="46">
        <v>718.763</v>
      </c>
      <c r="E27" s="12">
        <f t="shared" si="1"/>
        <v>46.00000000004911</v>
      </c>
      <c r="F27" s="46">
        <v>607.829</v>
      </c>
      <c r="G27" s="12">
        <f t="shared" si="2"/>
        <v>146.99999999993452</v>
      </c>
      <c r="H27" s="29">
        <v>1282.3</v>
      </c>
      <c r="I27" s="12">
        <f t="shared" si="3"/>
        <v>89.99999999991815</v>
      </c>
      <c r="J27" s="29">
        <v>813.361</v>
      </c>
      <c r="K27" s="12">
        <f t="shared" si="4"/>
        <v>0</v>
      </c>
      <c r="L27" s="29">
        <v>244.57</v>
      </c>
      <c r="M27" s="12">
        <f t="shared" si="5"/>
        <v>0</v>
      </c>
      <c r="N27" s="29">
        <v>592.6</v>
      </c>
      <c r="O27" s="12">
        <f t="shared" si="6"/>
        <v>540.000000000191</v>
      </c>
      <c r="P27" s="29">
        <v>179.74</v>
      </c>
      <c r="Q27" s="12">
        <f t="shared" si="7"/>
        <v>0</v>
      </c>
      <c r="R27" s="29">
        <v>61.08</v>
      </c>
      <c r="S27" s="12">
        <f t="shared" si="8"/>
        <v>59.99999999998806</v>
      </c>
      <c r="T27" s="57">
        <f t="shared" si="9"/>
        <v>919.0000000002527</v>
      </c>
      <c r="U27" s="29">
        <v>1495.641</v>
      </c>
      <c r="V27" s="12">
        <f t="shared" si="10"/>
        <v>0</v>
      </c>
      <c r="W27" s="30">
        <v>1202.73</v>
      </c>
      <c r="X27" s="12">
        <f t="shared" si="11"/>
        <v>0</v>
      </c>
      <c r="Y27" s="29">
        <v>209.338</v>
      </c>
      <c r="Z27" s="12">
        <f t="shared" si="12"/>
        <v>11.999999999943611</v>
      </c>
      <c r="AA27" s="46">
        <v>3499.081</v>
      </c>
      <c r="AB27" s="12">
        <f t="shared" si="13"/>
        <v>78.00000000042928</v>
      </c>
      <c r="AC27" s="33">
        <v>229.622</v>
      </c>
      <c r="AD27" s="12">
        <f t="shared" si="25"/>
        <v>4.000000000019099</v>
      </c>
      <c r="AE27" s="46">
        <v>1862.196</v>
      </c>
      <c r="AF27" s="12">
        <f t="shared" si="14"/>
        <v>141.0000000000764</v>
      </c>
      <c r="AG27" s="29">
        <v>357.84</v>
      </c>
      <c r="AH27" s="12">
        <f t="shared" si="21"/>
        <v>0</v>
      </c>
      <c r="AI27" s="29">
        <v>239.26</v>
      </c>
      <c r="AJ27" s="12">
        <f t="shared" si="22"/>
        <v>360.00000000001364</v>
      </c>
      <c r="AK27" s="29">
        <v>67.63</v>
      </c>
      <c r="AL27" s="12">
        <f t="shared" si="23"/>
        <v>0</v>
      </c>
      <c r="AM27" s="29">
        <v>0.08</v>
      </c>
      <c r="AN27" s="12">
        <f t="shared" si="24"/>
        <v>0</v>
      </c>
      <c r="AO27" s="57">
        <f t="shared" si="15"/>
        <v>595.000000000482</v>
      </c>
      <c r="AP27" s="11"/>
      <c r="AQ27" s="12">
        <f t="shared" si="16"/>
        <v>0</v>
      </c>
      <c r="AR27" s="11"/>
      <c r="AS27" s="12">
        <f t="shared" si="17"/>
        <v>0</v>
      </c>
      <c r="AT27" s="11"/>
      <c r="AU27" s="12">
        <f t="shared" si="18"/>
        <v>0</v>
      </c>
      <c r="AV27" s="11"/>
      <c r="AW27" s="12">
        <f t="shared" si="19"/>
        <v>0</v>
      </c>
      <c r="AX27" s="12"/>
      <c r="AY27" s="10">
        <f t="shared" si="20"/>
        <v>1514.0000000007349</v>
      </c>
    </row>
    <row r="28" spans="1:51" ht="14.25" thickBot="1" thickTop="1">
      <c r="A28" s="5" t="s">
        <v>25</v>
      </c>
      <c r="B28" s="46">
        <v>785.301</v>
      </c>
      <c r="C28" s="12">
        <f t="shared" si="0"/>
        <v>84.00000000006003</v>
      </c>
      <c r="D28" s="46">
        <v>718.816</v>
      </c>
      <c r="E28" s="12">
        <f t="shared" si="1"/>
        <v>105.99999999999454</v>
      </c>
      <c r="F28" s="46">
        <v>607.931</v>
      </c>
      <c r="G28" s="12">
        <f t="shared" si="2"/>
        <v>306.0000000002674</v>
      </c>
      <c r="H28" s="29">
        <v>1282.37</v>
      </c>
      <c r="I28" s="12">
        <f t="shared" si="3"/>
        <v>209.999999999809</v>
      </c>
      <c r="J28" s="29">
        <v>813.361</v>
      </c>
      <c r="K28" s="12">
        <f t="shared" si="4"/>
        <v>0</v>
      </c>
      <c r="L28" s="29">
        <v>244.57</v>
      </c>
      <c r="M28" s="12">
        <f t="shared" si="5"/>
        <v>0</v>
      </c>
      <c r="N28" s="29">
        <v>592.77</v>
      </c>
      <c r="O28" s="12">
        <f t="shared" si="6"/>
        <v>1019.9999999997544</v>
      </c>
      <c r="P28" s="29">
        <v>179.75</v>
      </c>
      <c r="Q28" s="12">
        <f t="shared" si="7"/>
        <v>59.99999999994543</v>
      </c>
      <c r="R28" s="29">
        <v>61.08</v>
      </c>
      <c r="S28" s="12">
        <f t="shared" si="8"/>
        <v>0</v>
      </c>
      <c r="T28" s="57">
        <f t="shared" si="9"/>
        <v>1785.9999999998308</v>
      </c>
      <c r="U28" s="29">
        <v>1495.641</v>
      </c>
      <c r="V28" s="12">
        <f t="shared" si="10"/>
        <v>0</v>
      </c>
      <c r="W28" s="30">
        <v>1202.73</v>
      </c>
      <c r="X28" s="12">
        <f t="shared" si="11"/>
        <v>0</v>
      </c>
      <c r="Y28" s="29">
        <v>209.345</v>
      </c>
      <c r="Z28" s="12">
        <f t="shared" si="12"/>
        <v>28.00000000002001</v>
      </c>
      <c r="AA28" s="46">
        <v>3499.168</v>
      </c>
      <c r="AB28" s="12">
        <f t="shared" si="13"/>
        <v>173.99999999997817</v>
      </c>
      <c r="AC28" s="33">
        <v>229.63</v>
      </c>
      <c r="AD28" s="12">
        <f t="shared" si="25"/>
        <v>15.99999999996271</v>
      </c>
      <c r="AE28" s="46">
        <v>1862.307</v>
      </c>
      <c r="AF28" s="12">
        <f t="shared" si="14"/>
        <v>333.00000000031105</v>
      </c>
      <c r="AG28" s="29">
        <v>357.84</v>
      </c>
      <c r="AH28" s="12">
        <f t="shared" si="21"/>
        <v>0</v>
      </c>
      <c r="AI28" s="29">
        <v>239.39</v>
      </c>
      <c r="AJ28" s="12">
        <f t="shared" si="22"/>
        <v>779.9999999999727</v>
      </c>
      <c r="AK28" s="29">
        <v>67.63</v>
      </c>
      <c r="AL28" s="12">
        <f t="shared" si="23"/>
        <v>0</v>
      </c>
      <c r="AM28" s="29">
        <v>0.08</v>
      </c>
      <c r="AN28" s="12">
        <f t="shared" si="24"/>
        <v>0</v>
      </c>
      <c r="AO28" s="57">
        <f t="shared" si="15"/>
        <v>1331.0000000002447</v>
      </c>
      <c r="AP28" s="11"/>
      <c r="AQ28" s="12">
        <f t="shared" si="16"/>
        <v>0</v>
      </c>
      <c r="AR28" s="11"/>
      <c r="AS28" s="12">
        <f t="shared" si="17"/>
        <v>0</v>
      </c>
      <c r="AT28" s="11"/>
      <c r="AU28" s="12">
        <f t="shared" si="18"/>
        <v>0</v>
      </c>
      <c r="AV28" s="11"/>
      <c r="AW28" s="12">
        <f t="shared" si="19"/>
        <v>0</v>
      </c>
      <c r="AX28" s="12"/>
      <c r="AY28" s="10">
        <f t="shared" si="20"/>
        <v>3117.0000000000755</v>
      </c>
    </row>
    <row r="29" spans="1:51" ht="14.25" thickBot="1" thickTop="1">
      <c r="A29" s="5" t="s">
        <v>26</v>
      </c>
      <c r="B29" s="46">
        <v>785.318</v>
      </c>
      <c r="C29" s="12">
        <f t="shared" si="0"/>
        <v>50.99999999981719</v>
      </c>
      <c r="D29" s="46">
        <v>718.848</v>
      </c>
      <c r="E29" s="12">
        <f t="shared" si="1"/>
        <v>63.99999999985084</v>
      </c>
      <c r="F29" s="46">
        <v>607.994</v>
      </c>
      <c r="G29" s="12">
        <f t="shared" si="2"/>
        <v>188.99999999996453</v>
      </c>
      <c r="H29" s="29">
        <v>1282.41</v>
      </c>
      <c r="I29" s="12">
        <f t="shared" si="3"/>
        <v>120.00000000057298</v>
      </c>
      <c r="J29" s="29">
        <v>813.361</v>
      </c>
      <c r="K29" s="12">
        <f t="shared" si="4"/>
        <v>0</v>
      </c>
      <c r="L29" s="29">
        <v>244.57</v>
      </c>
      <c r="M29" s="12">
        <f t="shared" si="5"/>
        <v>0</v>
      </c>
      <c r="N29" s="29">
        <v>592.88</v>
      </c>
      <c r="O29" s="12">
        <f t="shared" si="6"/>
        <v>660.0000000000819</v>
      </c>
      <c r="P29" s="29">
        <v>179.75</v>
      </c>
      <c r="Q29" s="12">
        <f t="shared" si="7"/>
        <v>0</v>
      </c>
      <c r="R29" s="29">
        <v>61.09</v>
      </c>
      <c r="S29" s="12">
        <f t="shared" si="8"/>
        <v>60.000000000030695</v>
      </c>
      <c r="T29" s="57">
        <f t="shared" si="9"/>
        <v>1144.000000000318</v>
      </c>
      <c r="U29" s="29">
        <v>1495.641</v>
      </c>
      <c r="V29" s="12">
        <f t="shared" si="10"/>
        <v>0</v>
      </c>
      <c r="W29" s="30">
        <v>1202.73</v>
      </c>
      <c r="X29" s="12">
        <f t="shared" si="11"/>
        <v>0</v>
      </c>
      <c r="Y29" s="29">
        <v>209.349</v>
      </c>
      <c r="Z29" s="12">
        <f t="shared" si="12"/>
        <v>15.99999999996271</v>
      </c>
      <c r="AA29" s="46">
        <v>3499.218</v>
      </c>
      <c r="AB29" s="12">
        <f t="shared" si="13"/>
        <v>99.9999999994543</v>
      </c>
      <c r="AC29" s="33">
        <v>229.635</v>
      </c>
      <c r="AD29" s="12">
        <f t="shared" si="25"/>
        <v>9.999999999990905</v>
      </c>
      <c r="AE29" s="46">
        <v>1862.379</v>
      </c>
      <c r="AF29" s="12">
        <f t="shared" si="14"/>
        <v>215.99999999966712</v>
      </c>
      <c r="AG29" s="29">
        <v>357.84</v>
      </c>
      <c r="AH29" s="12">
        <f t="shared" si="21"/>
        <v>0</v>
      </c>
      <c r="AI29" s="29">
        <v>239.46</v>
      </c>
      <c r="AJ29" s="12">
        <f t="shared" si="22"/>
        <v>420.0000000001296</v>
      </c>
      <c r="AK29" s="29">
        <v>67.63</v>
      </c>
      <c r="AL29" s="12">
        <f t="shared" si="23"/>
        <v>0</v>
      </c>
      <c r="AM29" s="29">
        <v>0.08</v>
      </c>
      <c r="AN29" s="12">
        <f t="shared" si="24"/>
        <v>0</v>
      </c>
      <c r="AO29" s="57">
        <f t="shared" si="15"/>
        <v>761.9999999992046</v>
      </c>
      <c r="AP29" s="11"/>
      <c r="AQ29" s="12">
        <f t="shared" si="16"/>
        <v>0</v>
      </c>
      <c r="AR29" s="11"/>
      <c r="AS29" s="12">
        <f t="shared" si="17"/>
        <v>0</v>
      </c>
      <c r="AT29" s="11"/>
      <c r="AU29" s="12">
        <f t="shared" si="18"/>
        <v>0</v>
      </c>
      <c r="AV29" s="11"/>
      <c r="AW29" s="12">
        <f t="shared" si="19"/>
        <v>0</v>
      </c>
      <c r="AX29" s="12"/>
      <c r="AY29" s="10">
        <f t="shared" si="20"/>
        <v>1905.9999999995227</v>
      </c>
    </row>
    <row r="30" spans="1:51" ht="14.25" thickBot="1" thickTop="1">
      <c r="A30" s="5" t="s">
        <v>27</v>
      </c>
      <c r="B30" s="46">
        <v>785.336</v>
      </c>
      <c r="C30" s="12">
        <f t="shared" si="0"/>
        <v>54.00000000008731</v>
      </c>
      <c r="D30" s="46">
        <v>718.895</v>
      </c>
      <c r="E30" s="12">
        <f t="shared" si="1"/>
        <v>94.00000000005093</v>
      </c>
      <c r="F30" s="46">
        <v>608.068</v>
      </c>
      <c r="G30" s="12">
        <f t="shared" si="2"/>
        <v>221.9999999998663</v>
      </c>
      <c r="H30" s="29">
        <v>1282.45</v>
      </c>
      <c r="I30" s="12">
        <f t="shared" si="3"/>
        <v>119.99999999989086</v>
      </c>
      <c r="J30" s="29">
        <v>813.361</v>
      </c>
      <c r="K30" s="12">
        <f t="shared" si="4"/>
        <v>0</v>
      </c>
      <c r="L30" s="29">
        <v>244.57</v>
      </c>
      <c r="M30" s="12">
        <f t="shared" si="5"/>
        <v>0</v>
      </c>
      <c r="N30" s="29">
        <v>593.02</v>
      </c>
      <c r="O30" s="12">
        <f t="shared" si="6"/>
        <v>839.9999999999181</v>
      </c>
      <c r="P30" s="29">
        <v>179.76</v>
      </c>
      <c r="Q30" s="12">
        <f t="shared" si="7"/>
        <v>59.99999999994543</v>
      </c>
      <c r="R30" s="29">
        <v>61.1</v>
      </c>
      <c r="S30" s="12">
        <f t="shared" si="8"/>
        <v>59.99999999998806</v>
      </c>
      <c r="T30" s="57">
        <f t="shared" si="9"/>
        <v>1449.9999999997472</v>
      </c>
      <c r="U30" s="29">
        <v>1495.641</v>
      </c>
      <c r="V30" s="12">
        <f t="shared" si="10"/>
        <v>0</v>
      </c>
      <c r="W30" s="30">
        <v>1202.73</v>
      </c>
      <c r="X30" s="12">
        <f t="shared" si="11"/>
        <v>0</v>
      </c>
      <c r="Y30" s="29">
        <v>209.355</v>
      </c>
      <c r="Z30" s="12">
        <f t="shared" si="12"/>
        <v>24.00000000000091</v>
      </c>
      <c r="AA30" s="46">
        <v>3499.278</v>
      </c>
      <c r="AB30" s="12">
        <f t="shared" si="13"/>
        <v>119.99999999989086</v>
      </c>
      <c r="AC30" s="33">
        <v>229.638</v>
      </c>
      <c r="AD30" s="12">
        <f t="shared" si="25"/>
        <v>6.000000000028649</v>
      </c>
      <c r="AE30" s="46">
        <v>1862.464</v>
      </c>
      <c r="AF30" s="12">
        <f t="shared" si="14"/>
        <v>255.00000000010914</v>
      </c>
      <c r="AG30" s="29">
        <v>357.84</v>
      </c>
      <c r="AH30" s="12">
        <f t="shared" si="21"/>
        <v>0</v>
      </c>
      <c r="AI30" s="29">
        <v>239.54</v>
      </c>
      <c r="AJ30" s="12">
        <f t="shared" si="22"/>
        <v>479.9999999999045</v>
      </c>
      <c r="AK30" s="29">
        <v>67.63</v>
      </c>
      <c r="AL30" s="12">
        <f t="shared" si="23"/>
        <v>0</v>
      </c>
      <c r="AM30" s="29">
        <v>0.08</v>
      </c>
      <c r="AN30" s="12">
        <f t="shared" si="24"/>
        <v>0</v>
      </c>
      <c r="AO30" s="57">
        <f t="shared" si="15"/>
        <v>884.9999999999341</v>
      </c>
      <c r="AP30" s="11"/>
      <c r="AQ30" s="12">
        <f t="shared" si="16"/>
        <v>0</v>
      </c>
      <c r="AR30" s="11"/>
      <c r="AS30" s="12">
        <f t="shared" si="17"/>
        <v>0</v>
      </c>
      <c r="AT30" s="11"/>
      <c r="AU30" s="12">
        <f t="shared" si="18"/>
        <v>0</v>
      </c>
      <c r="AV30" s="11"/>
      <c r="AW30" s="12">
        <f t="shared" si="19"/>
        <v>0</v>
      </c>
      <c r="AX30" s="12"/>
      <c r="AY30" s="10">
        <f t="shared" si="20"/>
        <v>2334.999999999681</v>
      </c>
    </row>
    <row r="31" spans="1:51" ht="14.25" thickBot="1" thickTop="1">
      <c r="A31" s="5" t="s">
        <v>28</v>
      </c>
      <c r="B31" s="49">
        <v>785.353</v>
      </c>
      <c r="C31" s="28">
        <f>(B31-B30)*B$5</f>
        <v>50.99999999981719</v>
      </c>
      <c r="D31" s="49">
        <v>718.919</v>
      </c>
      <c r="E31" s="28">
        <f>(D31-D30)*D$5</f>
        <v>48.00000000000182</v>
      </c>
      <c r="F31" s="49">
        <v>608.139</v>
      </c>
      <c r="G31" s="28">
        <f>(F31-F30)*F$5</f>
        <v>213.00000000007913</v>
      </c>
      <c r="H31" s="29">
        <v>1282.5</v>
      </c>
      <c r="I31" s="12">
        <f t="shared" si="3"/>
        <v>149.99999999986358</v>
      </c>
      <c r="J31" s="29">
        <v>813.361</v>
      </c>
      <c r="K31" s="12">
        <f t="shared" si="4"/>
        <v>0</v>
      </c>
      <c r="L31" s="29">
        <v>244.57</v>
      </c>
      <c r="M31" s="28">
        <f>(L31-L30)*L$5</f>
        <v>0</v>
      </c>
      <c r="N31" s="29">
        <v>593.14</v>
      </c>
      <c r="O31" s="28">
        <f>(N31-N30)*N$5</f>
        <v>720.0000000000273</v>
      </c>
      <c r="P31" s="29">
        <v>179.76</v>
      </c>
      <c r="Q31" s="28">
        <f>(P31-P30)*P$5</f>
        <v>0</v>
      </c>
      <c r="R31" s="29">
        <v>61.1</v>
      </c>
      <c r="S31" s="28">
        <f>(R31-R30)*R$5</f>
        <v>0</v>
      </c>
      <c r="T31" s="57">
        <f t="shared" si="9"/>
        <v>1181.999999999789</v>
      </c>
      <c r="U31" s="29">
        <v>1495.641</v>
      </c>
      <c r="V31" s="28">
        <f>(U31-U30)*U$5</f>
        <v>0</v>
      </c>
      <c r="W31" s="30">
        <v>1202.73</v>
      </c>
      <c r="X31" s="28">
        <f>(W31-W30)*W$5</f>
        <v>0</v>
      </c>
      <c r="Y31" s="29">
        <v>209.37</v>
      </c>
      <c r="Z31" s="28">
        <f>(Y31-Y30)*Y$5</f>
        <v>60.00000000005912</v>
      </c>
      <c r="AA31" s="49">
        <v>3499.335</v>
      </c>
      <c r="AB31" s="28">
        <f>(AA31-AA30)*AA$5</f>
        <v>114.00000000048749</v>
      </c>
      <c r="AC31" s="36">
        <v>229.641</v>
      </c>
      <c r="AD31" s="28">
        <f>(AC31-AC30)*AC$5</f>
        <v>5.999999999971806</v>
      </c>
      <c r="AE31" s="49">
        <v>1862.548</v>
      </c>
      <c r="AF31" s="28">
        <f>(AE31-AE30)*AE$5</f>
        <v>252.00000000018008</v>
      </c>
      <c r="AG31" s="29">
        <v>357.84</v>
      </c>
      <c r="AH31" s="28">
        <f>(AG31-AG30)*AG$5</f>
        <v>0</v>
      </c>
      <c r="AI31" s="29">
        <v>239.62</v>
      </c>
      <c r="AJ31" s="28">
        <f>(AI31-AI30)*AI$5</f>
        <v>480.00000000007503</v>
      </c>
      <c r="AK31" s="29">
        <v>67.63</v>
      </c>
      <c r="AL31" s="28">
        <f>(AK31-AK30)*AK$5</f>
        <v>0</v>
      </c>
      <c r="AM31" s="29">
        <v>0.08</v>
      </c>
      <c r="AN31" s="28">
        <f>(AM31-AM30)*AM$5</f>
        <v>0</v>
      </c>
      <c r="AO31" s="57">
        <f t="shared" si="15"/>
        <v>912.0000000007735</v>
      </c>
      <c r="AP31" s="27"/>
      <c r="AQ31" s="28">
        <f>(AP31-AP30)*AP$5</f>
        <v>0</v>
      </c>
      <c r="AR31" s="27"/>
      <c r="AS31" s="28">
        <f>(AR31-AR30)*AR$5</f>
        <v>0</v>
      </c>
      <c r="AT31" s="27"/>
      <c r="AU31" s="28">
        <f>(AT31-AT30)*AT$5</f>
        <v>0</v>
      </c>
      <c r="AV31" s="27"/>
      <c r="AW31" s="28">
        <f>(AV31-AV30)*AV$5</f>
        <v>0</v>
      </c>
      <c r="AX31" s="28"/>
      <c r="AY31" s="10">
        <f t="shared" si="20"/>
        <v>2094.0000000005625</v>
      </c>
    </row>
    <row r="32" spans="1:51" ht="14.25" thickBot="1" thickTop="1">
      <c r="A32" s="5" t="s">
        <v>40</v>
      </c>
      <c r="B32" s="51">
        <v>785.358</v>
      </c>
      <c r="C32" s="14">
        <f>(B32-B30)*B$5</f>
        <v>65.99999999980355</v>
      </c>
      <c r="D32" s="51">
        <v>718.92</v>
      </c>
      <c r="E32" s="14">
        <f>(D32-D30)*D$5</f>
        <v>49.999999999954525</v>
      </c>
      <c r="F32" s="51">
        <v>608.178</v>
      </c>
      <c r="G32" s="14">
        <f>(F32-F31)*F$5</f>
        <v>116.9999999999618</v>
      </c>
      <c r="H32" s="29">
        <v>1282.515</v>
      </c>
      <c r="I32" s="14">
        <f>(H32-H30)*H$5</f>
        <v>195.0000000001637</v>
      </c>
      <c r="J32" s="29">
        <v>813.361</v>
      </c>
      <c r="K32" s="14">
        <f>(J32-J30)*J$5</f>
        <v>0</v>
      </c>
      <c r="L32" s="29">
        <v>244.57</v>
      </c>
      <c r="M32" s="14">
        <f>(L32-L30)*L$5</f>
        <v>0</v>
      </c>
      <c r="N32" s="29">
        <v>593.18</v>
      </c>
      <c r="O32" s="14">
        <f>(N32-N30)*N$5</f>
        <v>959.999999999809</v>
      </c>
      <c r="P32" s="29">
        <v>179.76</v>
      </c>
      <c r="Q32" s="14">
        <f>(P32-P30)*P$5</f>
        <v>0</v>
      </c>
      <c r="R32" s="29">
        <v>61.1</v>
      </c>
      <c r="S32" s="14">
        <f>(R32-R30)*R$5</f>
        <v>0</v>
      </c>
      <c r="T32" s="57">
        <f t="shared" si="9"/>
        <v>1387.9999999996926</v>
      </c>
      <c r="U32" s="29">
        <v>1495.641</v>
      </c>
      <c r="V32" s="14">
        <f>(U32-U31)*U$5</f>
        <v>0</v>
      </c>
      <c r="W32" s="30">
        <v>1202.73</v>
      </c>
      <c r="X32" s="14">
        <f>(W32-W31)*W$5</f>
        <v>0</v>
      </c>
      <c r="Y32" s="29">
        <v>209.385</v>
      </c>
      <c r="Z32" s="14">
        <f>(Y32-Y31)*Y$5</f>
        <v>59.99999999994543</v>
      </c>
      <c r="AA32" s="51">
        <v>3499.385</v>
      </c>
      <c r="AB32" s="14">
        <f>(AA32-AA31)*AA$5</f>
        <v>100.0000000003638</v>
      </c>
      <c r="AC32" s="38">
        <v>229.644</v>
      </c>
      <c r="AD32" s="14">
        <f>(AC32-AC31)*AC$5</f>
        <v>6.000000000028649</v>
      </c>
      <c r="AE32" s="51">
        <v>1862.632</v>
      </c>
      <c r="AF32" s="14">
        <f>(AE32-AE31)*AE$5</f>
        <v>252.00000000018008</v>
      </c>
      <c r="AG32" s="29">
        <v>357.84</v>
      </c>
      <c r="AH32" s="14">
        <f>(AG32-AG31)*AG$5</f>
        <v>0</v>
      </c>
      <c r="AI32" s="29">
        <v>239.7</v>
      </c>
      <c r="AJ32" s="14">
        <f>(AI32-AI31)*AI$5</f>
        <v>479.9999999999045</v>
      </c>
      <c r="AK32" s="29">
        <v>67.63</v>
      </c>
      <c r="AL32" s="14">
        <f>(AK32-AK31)*AK$5</f>
        <v>0</v>
      </c>
      <c r="AM32" s="29">
        <v>0.08</v>
      </c>
      <c r="AN32" s="14">
        <f>(AM32-AM31)*AM$5</f>
        <v>0</v>
      </c>
      <c r="AO32" s="57">
        <f t="shared" si="15"/>
        <v>898.0000000004225</v>
      </c>
      <c r="AP32" s="13"/>
      <c r="AQ32" s="14">
        <f>(AP32-AP31)*AP$5</f>
        <v>0</v>
      </c>
      <c r="AR32" s="13"/>
      <c r="AS32" s="14">
        <f>(AR32-AR31)*AR$5</f>
        <v>0</v>
      </c>
      <c r="AT32" s="13"/>
      <c r="AU32" s="14">
        <f>(AT32-AT31)*AT$5</f>
        <v>0</v>
      </c>
      <c r="AV32" s="13"/>
      <c r="AW32" s="14">
        <f>(AV32-AV31)*AV$5</f>
        <v>0</v>
      </c>
      <c r="AX32" s="62"/>
      <c r="AY32" s="10">
        <f t="shared" si="20"/>
        <v>2286.000000000115</v>
      </c>
    </row>
    <row r="33" spans="2:51" ht="14.25" thickBot="1" thickTop="1">
      <c r="B33" s="15"/>
      <c r="C33" s="16">
        <f>SUM(C8:C32)</f>
        <v>1244.9999999995498</v>
      </c>
      <c r="D33" s="15"/>
      <c r="E33" s="16">
        <f>SUM(E8:E32)</f>
        <v>1371.9999999998436</v>
      </c>
      <c r="F33" s="15"/>
      <c r="G33" s="16">
        <f>SUM(G8:G32)</f>
        <v>4355.9999999999945</v>
      </c>
      <c r="H33" s="15"/>
      <c r="I33" s="16">
        <f>SUM(I8:I32)</f>
        <v>4635.000000000218</v>
      </c>
      <c r="J33" s="15"/>
      <c r="K33" s="16">
        <f>SUM(K8:K32)</f>
        <v>0</v>
      </c>
      <c r="L33" s="15"/>
      <c r="M33" s="16">
        <f>SUM(M8:M32)</f>
        <v>0</v>
      </c>
      <c r="N33" s="15"/>
      <c r="O33" s="16">
        <f>SUM(O8:O32)</f>
        <v>17220.00000000003</v>
      </c>
      <c r="P33" s="15"/>
      <c r="Q33" s="16">
        <f>SUM(Q8:Q32)</f>
        <v>540.0000000000205</v>
      </c>
      <c r="R33" s="15"/>
      <c r="S33" s="16">
        <f>SUM(S8:S32)</f>
        <v>1020.0000000000102</v>
      </c>
      <c r="T33" s="16">
        <f>SUM(T8:T32)</f>
        <v>30387.999999999665</v>
      </c>
      <c r="U33" s="15"/>
      <c r="V33" s="16">
        <f>SUM(V8:V32)</f>
        <v>0</v>
      </c>
      <c r="W33" s="40"/>
      <c r="X33" s="16">
        <f>SUM(X8:X32)</f>
        <v>0</v>
      </c>
      <c r="Y33" s="15"/>
      <c r="Z33" s="16">
        <f>SUM(Z8:Z32)</f>
        <v>716.0000000000082</v>
      </c>
      <c r="AA33" s="15"/>
      <c r="AB33" s="16">
        <f>SUM(AB8:AB32)</f>
        <v>2676.0000000003856</v>
      </c>
      <c r="AC33" s="15"/>
      <c r="AD33" s="16">
        <f>SUM(AD8:AD32)</f>
        <v>247.99999999999045</v>
      </c>
      <c r="AE33" s="15"/>
      <c r="AF33" s="16">
        <f>SUM(AF8:AF32)</f>
        <v>5013.000000000147</v>
      </c>
      <c r="AG33" s="15"/>
      <c r="AH33" s="16">
        <f>SUM(AH8:AH32)</f>
        <v>0</v>
      </c>
      <c r="AI33" s="15"/>
      <c r="AJ33" s="16">
        <f>SUM(AJ8:AJ32)</f>
        <v>11819.999999999989</v>
      </c>
      <c r="AK33" s="15"/>
      <c r="AL33" s="16">
        <f>SUM(AL8:AL32)</f>
        <v>0</v>
      </c>
      <c r="AM33" s="15"/>
      <c r="AN33" s="16">
        <f>SUM(AN8:AN32)</f>
        <v>0</v>
      </c>
      <c r="AO33" s="16">
        <f>SUM(AO8:AO32)</f>
        <v>20473.000000000524</v>
      </c>
      <c r="AP33" s="15"/>
      <c r="AQ33" s="16">
        <f>SUM(AQ8:AQ32)</f>
        <v>0</v>
      </c>
      <c r="AR33" s="15"/>
      <c r="AS33" s="16">
        <f>SUM(AS8:AS32)</f>
        <v>0</v>
      </c>
      <c r="AT33" s="15"/>
      <c r="AU33" s="16">
        <f>SUM(AU8:AU32)</f>
        <v>0</v>
      </c>
      <c r="AV33" s="15"/>
      <c r="AW33" s="17">
        <f>SUM(AW8:AW32)</f>
        <v>0</v>
      </c>
      <c r="AX33" s="58"/>
      <c r="AY33" s="18">
        <f>SUM(C33+E33+G33+I33+K33+V33+X33+Z33+AB33+AD33+AF33+AQ33+AS33+AU33+AW33+M33+O33+AH33++AJ33)</f>
        <v>49301.00000000016</v>
      </c>
    </row>
  </sheetData>
  <sheetProtection formatCells="0" formatColumns="0" formatRows="0"/>
  <mergeCells count="50">
    <mergeCell ref="AR6:AS6"/>
    <mergeCell ref="AC6:AD6"/>
    <mergeCell ref="W5:X5"/>
    <mergeCell ref="AG6:AH6"/>
    <mergeCell ref="AC5:AD5"/>
    <mergeCell ref="AK5:AL5"/>
    <mergeCell ref="AK6:AL6"/>
    <mergeCell ref="AI5:AJ5"/>
    <mergeCell ref="AI6:AJ6"/>
    <mergeCell ref="AE6:AF6"/>
    <mergeCell ref="AP5:AQ5"/>
    <mergeCell ref="AA6:AB6"/>
    <mergeCell ref="W6:X6"/>
    <mergeCell ref="AO5:AO6"/>
    <mergeCell ref="AA5:AB5"/>
    <mergeCell ref="L5:M5"/>
    <mergeCell ref="P5:Q5"/>
    <mergeCell ref="P6:Q6"/>
    <mergeCell ref="Y6:Z6"/>
    <mergeCell ref="Y5:Z5"/>
    <mergeCell ref="AV5:AW5"/>
    <mergeCell ref="AV6:AW6"/>
    <mergeCell ref="H5:I5"/>
    <mergeCell ref="H6:I6"/>
    <mergeCell ref="AR5:AS5"/>
    <mergeCell ref="L6:M6"/>
    <mergeCell ref="J5:K5"/>
    <mergeCell ref="AT6:AU6"/>
    <mergeCell ref="AP6:AQ6"/>
    <mergeCell ref="AT5:AU5"/>
    <mergeCell ref="D6:E6"/>
    <mergeCell ref="N5:O5"/>
    <mergeCell ref="AM5:AN5"/>
    <mergeCell ref="AM6:AN6"/>
    <mergeCell ref="F6:G6"/>
    <mergeCell ref="T5:T6"/>
    <mergeCell ref="R5:S5"/>
    <mergeCell ref="R6:S6"/>
    <mergeCell ref="AG5:AH5"/>
    <mergeCell ref="AE5:AF5"/>
    <mergeCell ref="A1:I1"/>
    <mergeCell ref="A2:I2"/>
    <mergeCell ref="F5:G5"/>
    <mergeCell ref="U6:V6"/>
    <mergeCell ref="N6:O6"/>
    <mergeCell ref="B5:C5"/>
    <mergeCell ref="J6:K6"/>
    <mergeCell ref="U5:V5"/>
    <mergeCell ref="B6:C6"/>
    <mergeCell ref="D5:E5"/>
  </mergeCells>
  <printOptions/>
  <pageMargins left="0.3937007874015748" right="0.3937007874015748" top="0.3937007874015748" bottom="0.5905511811023623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4"/>
  <sheetViews>
    <sheetView showZeros="0" defaultGridColor="0" zoomScalePageLayoutView="0" colorId="48" workbookViewId="0" topLeftCell="A1">
      <pane xSplit="1" ySplit="7" topLeftCell="O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D11" sqref="AD11"/>
    </sheetView>
  </sheetViews>
  <sheetFormatPr defaultColWidth="9.00390625" defaultRowHeight="12.75" outlineLevelCol="1"/>
  <cols>
    <col min="1" max="1" width="6.625" style="0" customWidth="1"/>
    <col min="2" max="2" width="11.00390625" style="0" customWidth="1"/>
    <col min="3" max="3" width="9.875" style="0" customWidth="1"/>
    <col min="4" max="4" width="9.25390625" style="0" customWidth="1"/>
    <col min="5" max="5" width="8.25390625" style="0" customWidth="1"/>
    <col min="6" max="6" width="9.25390625" style="0" customWidth="1"/>
    <col min="7" max="7" width="8.875" style="0" customWidth="1"/>
    <col min="8" max="8" width="9.625" style="0" customWidth="1"/>
    <col min="9" max="9" width="7.875" style="0" customWidth="1"/>
    <col min="10" max="10" width="9.375" style="0" customWidth="1"/>
    <col min="11" max="11" width="6.625" style="0" customWidth="1"/>
    <col min="12" max="12" width="9.125" style="0" customWidth="1"/>
    <col min="13" max="13" width="6.125" style="0" customWidth="1"/>
    <col min="14" max="14" width="8.125" style="0" customWidth="1"/>
    <col min="15" max="15" width="9.25390625" style="0" customWidth="1"/>
    <col min="16" max="16" width="7.75390625" style="0" customWidth="1"/>
    <col min="17" max="17" width="7.875" style="0" customWidth="1"/>
    <col min="18" max="18" width="7.75390625" style="0" customWidth="1"/>
    <col min="19" max="19" width="7.875" style="0" customWidth="1"/>
    <col min="20" max="20" width="11.00390625" style="0" customWidth="1"/>
    <col min="21" max="21" width="10.00390625" style="0" customWidth="1"/>
    <col min="22" max="22" width="9.125" style="0" customWidth="1"/>
    <col min="23" max="23" width="9.625" style="0" customWidth="1"/>
    <col min="24" max="24" width="6.75390625" style="0" customWidth="1"/>
    <col min="25" max="25" width="9.00390625" style="0" customWidth="1"/>
    <col min="26" max="26" width="8.125" style="0" customWidth="1"/>
    <col min="27" max="27" width="9.00390625" style="0" customWidth="1"/>
    <col min="28" max="28" width="10.00390625" style="0" customWidth="1"/>
    <col min="29" max="29" width="9.875" style="0" customWidth="1"/>
    <col min="30" max="30" width="8.25390625" style="0" customWidth="1"/>
    <col min="31" max="31" width="10.25390625" style="0" customWidth="1"/>
    <col min="32" max="32" width="8.875" style="0" customWidth="1"/>
    <col min="33" max="33" width="9.00390625" style="0" customWidth="1"/>
    <col min="34" max="34" width="5.875" style="0" customWidth="1"/>
    <col min="35" max="35" width="8.00390625" style="0" customWidth="1"/>
    <col min="36" max="36" width="9.25390625" style="0" customWidth="1"/>
    <col min="37" max="37" width="8.375" style="0" customWidth="1"/>
    <col min="38" max="38" width="7.125" style="0" customWidth="1"/>
    <col min="39" max="39" width="8.375" style="0" customWidth="1"/>
    <col min="40" max="40" width="7.125" style="0" customWidth="1"/>
    <col min="41" max="41" width="11.625" style="0" customWidth="1"/>
    <col min="42" max="42" width="12.625" style="0" hidden="1" customWidth="1" outlineLevel="1"/>
    <col min="43" max="43" width="13.375" style="0" hidden="1" customWidth="1" outlineLevel="1"/>
    <col min="44" max="44" width="12.625" style="0" hidden="1" customWidth="1" outlineLevel="1"/>
    <col min="45" max="45" width="13.375" style="0" hidden="1" customWidth="1" outlineLevel="1"/>
    <col min="46" max="46" width="12.625" style="0" hidden="1" customWidth="1" outlineLevel="1"/>
    <col min="47" max="47" width="13.375" style="0" hidden="1" customWidth="1" outlineLevel="1"/>
    <col min="48" max="48" width="12.625" style="0" hidden="1" customWidth="1" outlineLevel="1"/>
    <col min="49" max="49" width="13.375" style="0" hidden="1" customWidth="1" outlineLevel="1"/>
    <col min="50" max="50" width="15.125" style="0" customWidth="1" collapsed="1"/>
  </cols>
  <sheetData>
    <row r="1" spans="1:57" ht="13.5" customHeight="1">
      <c r="A1" s="84" t="s">
        <v>36</v>
      </c>
      <c r="B1" s="84"/>
      <c r="C1" s="84"/>
      <c r="D1" s="84"/>
      <c r="E1" s="84"/>
      <c r="F1" s="84"/>
      <c r="G1" s="84"/>
      <c r="H1" s="84"/>
      <c r="I1" s="84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6"/>
      <c r="AZ1" s="6"/>
      <c r="BA1" s="6"/>
      <c r="BB1" s="6"/>
      <c r="BC1" s="6"/>
      <c r="BD1" s="6"/>
      <c r="BE1" s="6"/>
    </row>
    <row r="2" spans="1:57" ht="12" customHeight="1">
      <c r="A2" s="25"/>
      <c r="B2" s="22"/>
      <c r="C2" s="25" t="s">
        <v>43</v>
      </c>
      <c r="D2" s="22"/>
      <c r="E2" s="22"/>
      <c r="F2" s="22"/>
      <c r="G2" s="22"/>
      <c r="H2" s="22"/>
      <c r="I2" s="22"/>
      <c r="J2" s="24"/>
      <c r="K2" s="24"/>
      <c r="L2" s="24"/>
      <c r="M2" s="24"/>
      <c r="N2" s="24"/>
      <c r="O2" s="24"/>
      <c r="P2" s="24"/>
      <c r="Q2" s="24"/>
      <c r="R2" s="24"/>
      <c r="S2" s="24"/>
      <c r="T2" s="21"/>
      <c r="U2" s="24"/>
      <c r="V2" s="24"/>
      <c r="W2" s="24" t="s">
        <v>41</v>
      </c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1"/>
      <c r="AP2" s="24"/>
      <c r="AQ2" s="24"/>
      <c r="AR2" s="24"/>
      <c r="AS2" s="24"/>
      <c r="AT2" s="24"/>
      <c r="AU2" s="24"/>
      <c r="AV2" s="24"/>
      <c r="AW2" s="24"/>
      <c r="AX2" s="24"/>
      <c r="AY2" s="6"/>
      <c r="AZ2" s="6"/>
      <c r="BA2" s="6"/>
      <c r="BB2" s="6"/>
      <c r="BC2" s="6"/>
      <c r="BD2" s="6"/>
      <c r="BE2" s="6"/>
    </row>
    <row r="3" spans="1:57" ht="14.25" customHeight="1">
      <c r="A3" s="23"/>
      <c r="B3" s="23"/>
      <c r="C3" s="23"/>
      <c r="D3" s="23"/>
      <c r="E3" s="23"/>
      <c r="F3" s="23"/>
      <c r="G3" s="23"/>
      <c r="H3" s="23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6"/>
      <c r="AZ3" s="6"/>
      <c r="BA3" s="6"/>
      <c r="BB3" s="6"/>
      <c r="BC3" s="6"/>
      <c r="BD3" s="6"/>
      <c r="BE3" s="6"/>
    </row>
    <row r="4" spans="20:41" ht="12.75" customHeight="1" hidden="1">
      <c r="T4" s="6"/>
      <c r="AO4" s="6"/>
    </row>
    <row r="5" spans="1:55" ht="39.75" customHeight="1">
      <c r="A5" s="2" t="s">
        <v>2</v>
      </c>
      <c r="B5" s="85">
        <v>3000</v>
      </c>
      <c r="C5" s="86"/>
      <c r="D5" s="85">
        <v>2000</v>
      </c>
      <c r="E5" s="86"/>
      <c r="F5" s="85">
        <v>3000</v>
      </c>
      <c r="G5" s="86"/>
      <c r="H5" s="85">
        <v>3000</v>
      </c>
      <c r="I5" s="86"/>
      <c r="J5" s="85">
        <v>6000</v>
      </c>
      <c r="K5" s="86"/>
      <c r="L5" s="93">
        <v>6000</v>
      </c>
      <c r="M5" s="94"/>
      <c r="N5" s="93">
        <v>6000</v>
      </c>
      <c r="O5" s="94"/>
      <c r="P5" s="93">
        <v>6000</v>
      </c>
      <c r="Q5" s="94"/>
      <c r="R5" s="93">
        <v>6000</v>
      </c>
      <c r="S5" s="94"/>
      <c r="T5" s="89" t="s">
        <v>31</v>
      </c>
      <c r="U5" s="85">
        <v>6000</v>
      </c>
      <c r="V5" s="86"/>
      <c r="W5" s="85">
        <v>3000</v>
      </c>
      <c r="X5" s="86"/>
      <c r="Y5" s="85">
        <v>4000</v>
      </c>
      <c r="Z5" s="86"/>
      <c r="AA5" s="85">
        <v>2000</v>
      </c>
      <c r="AB5" s="86"/>
      <c r="AC5" s="85">
        <v>2000</v>
      </c>
      <c r="AD5" s="86"/>
      <c r="AE5" s="85">
        <v>3000</v>
      </c>
      <c r="AF5" s="86"/>
      <c r="AG5" s="93">
        <v>6000</v>
      </c>
      <c r="AH5" s="94"/>
      <c r="AI5" s="93">
        <v>6000</v>
      </c>
      <c r="AJ5" s="94"/>
      <c r="AK5" s="93">
        <v>6000</v>
      </c>
      <c r="AL5" s="94"/>
      <c r="AM5" s="93">
        <v>6000</v>
      </c>
      <c r="AN5" s="94"/>
      <c r="AO5" s="89" t="s">
        <v>31</v>
      </c>
      <c r="AP5" s="85">
        <v>0</v>
      </c>
      <c r="AQ5" s="86"/>
      <c r="AR5" s="85">
        <v>0</v>
      </c>
      <c r="AS5" s="86"/>
      <c r="AT5" s="85">
        <v>0</v>
      </c>
      <c r="AU5" s="86"/>
      <c r="AV5" s="85">
        <v>0</v>
      </c>
      <c r="AW5" s="86"/>
      <c r="AX5" s="6"/>
      <c r="AY5" s="6"/>
      <c r="AZ5" s="6"/>
      <c r="BA5" s="6"/>
      <c r="BB5" s="6"/>
      <c r="BC5" s="6"/>
    </row>
    <row r="6" spans="1:55" ht="31.5" customHeight="1" thickBot="1">
      <c r="A6" s="1" t="s">
        <v>1</v>
      </c>
      <c r="B6" s="87">
        <v>1</v>
      </c>
      <c r="C6" s="88"/>
      <c r="D6" s="87">
        <v>5</v>
      </c>
      <c r="E6" s="88"/>
      <c r="F6" s="87">
        <v>7</v>
      </c>
      <c r="G6" s="88"/>
      <c r="H6" s="87">
        <v>9</v>
      </c>
      <c r="I6" s="88"/>
      <c r="J6" s="87">
        <v>19</v>
      </c>
      <c r="K6" s="88"/>
      <c r="L6" s="95">
        <v>23</v>
      </c>
      <c r="M6" s="96"/>
      <c r="N6" s="95">
        <v>25</v>
      </c>
      <c r="O6" s="96"/>
      <c r="P6" s="95">
        <v>27</v>
      </c>
      <c r="Q6" s="96"/>
      <c r="R6" s="95">
        <v>29</v>
      </c>
      <c r="S6" s="96"/>
      <c r="T6" s="90"/>
      <c r="U6" s="87">
        <v>4</v>
      </c>
      <c r="V6" s="88"/>
      <c r="W6" s="87">
        <v>6</v>
      </c>
      <c r="X6" s="88"/>
      <c r="Y6" s="87">
        <v>8</v>
      </c>
      <c r="Z6" s="88"/>
      <c r="AA6" s="87">
        <v>14</v>
      </c>
      <c r="AB6" s="88"/>
      <c r="AC6" s="87">
        <v>16</v>
      </c>
      <c r="AD6" s="88"/>
      <c r="AE6" s="87">
        <v>18</v>
      </c>
      <c r="AF6" s="88"/>
      <c r="AG6" s="97">
        <v>20</v>
      </c>
      <c r="AH6" s="98"/>
      <c r="AI6" s="97">
        <v>22</v>
      </c>
      <c r="AJ6" s="98"/>
      <c r="AK6" s="97">
        <v>24</v>
      </c>
      <c r="AL6" s="98"/>
      <c r="AM6" s="97">
        <v>26</v>
      </c>
      <c r="AN6" s="98"/>
      <c r="AO6" s="90"/>
      <c r="AP6" s="87" t="s">
        <v>29</v>
      </c>
      <c r="AQ6" s="88"/>
      <c r="AR6" s="87" t="s">
        <v>29</v>
      </c>
      <c r="AS6" s="88"/>
      <c r="AT6" s="87" t="s">
        <v>29</v>
      </c>
      <c r="AU6" s="88"/>
      <c r="AV6" s="87" t="s">
        <v>29</v>
      </c>
      <c r="AW6" s="88"/>
      <c r="AX6" s="7" t="s">
        <v>31</v>
      </c>
      <c r="AY6" s="6"/>
      <c r="AZ6" s="6"/>
      <c r="BA6" s="6"/>
      <c r="BB6" s="6"/>
      <c r="BC6" s="6"/>
    </row>
    <row r="7" spans="1:55" ht="69.7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/>
      <c r="G7" s="4" t="s">
        <v>4</v>
      </c>
      <c r="H7" s="3" t="s">
        <v>3</v>
      </c>
      <c r="I7" s="4" t="s">
        <v>4</v>
      </c>
      <c r="J7" s="3" t="s">
        <v>3</v>
      </c>
      <c r="K7" s="56" t="s">
        <v>4</v>
      </c>
      <c r="L7" s="3" t="s">
        <v>3</v>
      </c>
      <c r="M7" s="56" t="s">
        <v>4</v>
      </c>
      <c r="N7" s="3" t="s">
        <v>3</v>
      </c>
      <c r="O7" s="56" t="s">
        <v>4</v>
      </c>
      <c r="P7" s="3" t="s">
        <v>3</v>
      </c>
      <c r="Q7" s="74" t="s">
        <v>4</v>
      </c>
      <c r="R7" s="3" t="s">
        <v>3</v>
      </c>
      <c r="S7" s="74" t="s">
        <v>4</v>
      </c>
      <c r="T7" s="56" t="s">
        <v>4</v>
      </c>
      <c r="U7" s="3" t="s">
        <v>3</v>
      </c>
      <c r="V7" s="4" t="s">
        <v>4</v>
      </c>
      <c r="W7" s="3" t="s">
        <v>3</v>
      </c>
      <c r="X7" s="4" t="s">
        <v>4</v>
      </c>
      <c r="Y7" s="3" t="s">
        <v>3</v>
      </c>
      <c r="Z7" s="4" t="s">
        <v>4</v>
      </c>
      <c r="AA7" s="3" t="s">
        <v>3</v>
      </c>
      <c r="AB7" s="4" t="s">
        <v>4</v>
      </c>
      <c r="AC7" s="3" t="s">
        <v>3</v>
      </c>
      <c r="AD7" s="4" t="s">
        <v>4</v>
      </c>
      <c r="AE7" s="3" t="s">
        <v>3</v>
      </c>
      <c r="AF7" s="56" t="s">
        <v>4</v>
      </c>
      <c r="AG7" s="3" t="s">
        <v>3</v>
      </c>
      <c r="AH7" s="4" t="s">
        <v>4</v>
      </c>
      <c r="AI7" s="3" t="s">
        <v>3</v>
      </c>
      <c r="AJ7" s="4" t="s">
        <v>4</v>
      </c>
      <c r="AK7" s="3" t="s">
        <v>3</v>
      </c>
      <c r="AL7" s="4" t="s">
        <v>4</v>
      </c>
      <c r="AM7" s="3" t="s">
        <v>3</v>
      </c>
      <c r="AN7" s="4" t="s">
        <v>4</v>
      </c>
      <c r="AO7" s="4" t="s">
        <v>4</v>
      </c>
      <c r="AP7" s="3" t="s">
        <v>3</v>
      </c>
      <c r="AQ7" s="4" t="s">
        <v>4</v>
      </c>
      <c r="AR7" s="3" t="s">
        <v>3</v>
      </c>
      <c r="AS7" s="4" t="s">
        <v>4</v>
      </c>
      <c r="AT7" s="3" t="s">
        <v>3</v>
      </c>
      <c r="AU7" s="4" t="s">
        <v>4</v>
      </c>
      <c r="AV7" s="3" t="s">
        <v>3</v>
      </c>
      <c r="AW7" s="4" t="s">
        <v>4</v>
      </c>
      <c r="AX7" s="19">
        <f>SUM(AX8:AX32)</f>
        <v>101777.00000000118</v>
      </c>
      <c r="AY7" s="6"/>
      <c r="AZ7" s="6"/>
      <c r="BA7" s="6"/>
      <c r="BB7" s="6"/>
      <c r="BC7" s="6"/>
    </row>
    <row r="8" spans="1:50" ht="14.25" thickBot="1" thickTop="1">
      <c r="A8" s="5" t="s">
        <v>5</v>
      </c>
      <c r="B8" s="79">
        <v>2482.084</v>
      </c>
      <c r="C8" s="9">
        <v>0</v>
      </c>
      <c r="D8" s="29">
        <v>623.363</v>
      </c>
      <c r="E8" s="9">
        <v>0</v>
      </c>
      <c r="F8" s="29">
        <v>1753.963</v>
      </c>
      <c r="G8" s="9">
        <v>0</v>
      </c>
      <c r="H8" s="29">
        <v>2793.96</v>
      </c>
      <c r="I8" s="12"/>
      <c r="J8" s="29">
        <v>3326.086</v>
      </c>
      <c r="K8" s="57">
        <v>0</v>
      </c>
      <c r="L8" s="29">
        <v>1301.07</v>
      </c>
      <c r="M8" s="69"/>
      <c r="N8" s="29">
        <v>599.22</v>
      </c>
      <c r="O8" s="69"/>
      <c r="P8" s="29">
        <v>515.85</v>
      </c>
      <c r="Q8" s="70"/>
      <c r="R8" s="29">
        <v>196.54</v>
      </c>
      <c r="S8" s="70"/>
      <c r="T8" s="73">
        <f>C8+E8+G8+I8+K8+M8+O8+Q8+S8</f>
        <v>0</v>
      </c>
      <c r="U8" s="29">
        <v>4724.91</v>
      </c>
      <c r="V8" s="9">
        <v>0</v>
      </c>
      <c r="W8" s="30">
        <v>2368.27</v>
      </c>
      <c r="X8" s="9">
        <v>0</v>
      </c>
      <c r="Y8" s="29">
        <v>239.501</v>
      </c>
      <c r="Z8" s="9">
        <v>0</v>
      </c>
      <c r="AA8" s="29">
        <v>9851.21</v>
      </c>
      <c r="AB8" s="9">
        <v>0</v>
      </c>
      <c r="AC8" s="29">
        <v>1334.634</v>
      </c>
      <c r="AD8" s="9">
        <v>0</v>
      </c>
      <c r="AE8" s="29">
        <v>5311.729</v>
      </c>
      <c r="AF8" s="57">
        <v>0</v>
      </c>
      <c r="AG8" s="29">
        <v>1837.73</v>
      </c>
      <c r="AH8" s="69"/>
      <c r="AI8" s="29">
        <v>969.35</v>
      </c>
      <c r="AJ8" s="69"/>
      <c r="AK8" s="29">
        <v>212.34</v>
      </c>
      <c r="AL8" s="70"/>
      <c r="AM8" s="29">
        <v>0.14</v>
      </c>
      <c r="AN8" s="70"/>
      <c r="AO8" s="73">
        <f>V8+X8+Z8+AB8+AD8+AF8+AH8+AJ8+AL8+AN8</f>
        <v>0</v>
      </c>
      <c r="AP8" s="8"/>
      <c r="AQ8" s="9">
        <v>0</v>
      </c>
      <c r="AR8" s="8"/>
      <c r="AS8" s="9">
        <v>0</v>
      </c>
      <c r="AT8" s="8"/>
      <c r="AU8" s="9">
        <v>0</v>
      </c>
      <c r="AV8" s="8"/>
      <c r="AW8" s="9">
        <v>0</v>
      </c>
      <c r="AX8" s="10">
        <f>SUM(C8+E8+G8+I8+K8+M8+O8+V8+X8+Z8+Q8+S8+AB8+AD8+AF8+AQ8+AS8+AU8+AW8+AH8+AJ8+AL8+AN8)</f>
        <v>0</v>
      </c>
    </row>
    <row r="9" spans="1:50" ht="14.25" thickBot="1" thickTop="1">
      <c r="A9" s="5" t="s">
        <v>6</v>
      </c>
      <c r="B9" s="46">
        <v>2482.145</v>
      </c>
      <c r="C9" s="12">
        <f aca="true" t="shared" si="0" ref="C9:C30">(B9-B8)*B$5</f>
        <v>183.00000000044747</v>
      </c>
      <c r="D9" s="33">
        <v>623.391</v>
      </c>
      <c r="E9" s="12">
        <f aca="true" t="shared" si="1" ref="E9:E30">(D9-D8)*D$5</f>
        <v>55.999999999812644</v>
      </c>
      <c r="F9" s="46">
        <v>1754.074</v>
      </c>
      <c r="G9" s="12">
        <f aca="true" t="shared" si="2" ref="G9:I30">(F9-F8)*F$5</f>
        <v>333.00000000031105</v>
      </c>
      <c r="H9" s="29">
        <v>2794.02</v>
      </c>
      <c r="I9" s="12">
        <f t="shared" si="2"/>
        <v>179.9999999998363</v>
      </c>
      <c r="J9" s="29">
        <v>3326.086</v>
      </c>
      <c r="K9" s="66">
        <f aca="true" t="shared" si="3" ref="K9:O30">(J9-J8)*J$5</f>
        <v>0</v>
      </c>
      <c r="L9" s="29">
        <v>1301.07</v>
      </c>
      <c r="M9" s="69">
        <f t="shared" si="3"/>
        <v>0</v>
      </c>
      <c r="N9" s="29">
        <v>599.29</v>
      </c>
      <c r="O9" s="66">
        <f t="shared" si="3"/>
        <v>419.999999999618</v>
      </c>
      <c r="P9" s="29">
        <v>515.85</v>
      </c>
      <c r="Q9" s="66">
        <f aca="true" t="shared" si="4" ref="Q9:Q30">(P9-P8)*P$5</f>
        <v>0</v>
      </c>
      <c r="R9" s="29">
        <v>196.57</v>
      </c>
      <c r="S9" s="66">
        <f aca="true" t="shared" si="5" ref="S9:S30">(R9-R8)*R$5</f>
        <v>180.00000000000682</v>
      </c>
      <c r="T9" s="73">
        <f aca="true" t="shared" si="6" ref="T9:T32">C9+E9+G9+I9+K9+M9+O9+Q9+S9</f>
        <v>1352.0000000000323</v>
      </c>
      <c r="U9" s="29">
        <v>4724.91</v>
      </c>
      <c r="V9" s="12">
        <f aca="true" t="shared" si="7" ref="V9:V30">(U9-U8)*U$5</f>
        <v>0</v>
      </c>
      <c r="W9" s="30">
        <v>2368.27</v>
      </c>
      <c r="X9" s="12">
        <f aca="true" t="shared" si="8" ref="X9:X30">(W9-W8)*W$5</f>
        <v>0</v>
      </c>
      <c r="Y9" s="46">
        <v>239.507</v>
      </c>
      <c r="Z9" s="12">
        <f aca="true" t="shared" si="9" ref="Z9:Z30">(Y9-Y8)*Y$5</f>
        <v>24.00000000000091</v>
      </c>
      <c r="AA9" s="46">
        <v>9851.4</v>
      </c>
      <c r="AB9" s="12">
        <f aca="true" t="shared" si="10" ref="AB9:AB30">(AA9-AA8)*AA$5</f>
        <v>380.00000000101863</v>
      </c>
      <c r="AC9" s="46">
        <v>1334.669</v>
      </c>
      <c r="AD9" s="12">
        <f aca="true" t="shared" si="11" ref="AD9:AD30">(AC9-AC8)*AC$5</f>
        <v>70.00000000016371</v>
      </c>
      <c r="AE9" s="46">
        <v>5311.873</v>
      </c>
      <c r="AF9" s="66">
        <f aca="true" t="shared" si="12" ref="AF9:AL30">(AE9-AE8)*AE$5</f>
        <v>431.99999999797</v>
      </c>
      <c r="AG9" s="29">
        <v>1837.73</v>
      </c>
      <c r="AH9" s="66">
        <f t="shared" si="12"/>
        <v>0</v>
      </c>
      <c r="AI9" s="29">
        <v>969.54</v>
      </c>
      <c r="AJ9" s="66">
        <f t="shared" si="12"/>
        <v>1139.9999999996453</v>
      </c>
      <c r="AK9" s="29">
        <v>212.34</v>
      </c>
      <c r="AL9" s="66">
        <f t="shared" si="12"/>
        <v>0</v>
      </c>
      <c r="AM9" s="29">
        <v>0.14</v>
      </c>
      <c r="AN9" s="66">
        <f aca="true" t="shared" si="13" ref="AN9:AN30">(AM9-AM8)*AM$5</f>
        <v>0</v>
      </c>
      <c r="AO9" s="71">
        <f>V9+X9+Z9+AB9+AD9+AF9+AH9+AJ9</f>
        <v>2045.9999999987986</v>
      </c>
      <c r="AP9" s="11"/>
      <c r="AQ9" s="12">
        <f aca="true" t="shared" si="14" ref="AQ9:AQ30">(AP9-AP8)*AP$5</f>
        <v>0</v>
      </c>
      <c r="AR9" s="11"/>
      <c r="AS9" s="12">
        <f aca="true" t="shared" si="15" ref="AS9:AS30">(AR9-AR8)*AR$5</f>
        <v>0</v>
      </c>
      <c r="AT9" s="11"/>
      <c r="AU9" s="12">
        <f aca="true" t="shared" si="16" ref="AU9:AU30">(AT9-AT8)*AT$5</f>
        <v>0</v>
      </c>
      <c r="AV9" s="11"/>
      <c r="AW9" s="12">
        <f aca="true" t="shared" si="17" ref="AW9:AW30">(AV9-AV8)*AV$5</f>
        <v>0</v>
      </c>
      <c r="AX9" s="10">
        <f aca="true" t="shared" si="18" ref="AX9:AX32">SUM(C9+E9+G9+I9+K9+M9+O9+V9+X9+Z9+Q9+S9+AB9+AD9+AF9+AQ9+AS9+AU9+AW9+AH9+AJ9+AL9+AN9)</f>
        <v>3397.999999998831</v>
      </c>
    </row>
    <row r="10" spans="1:50" ht="14.25" thickBot="1" thickTop="1">
      <c r="A10" s="5" t="s">
        <v>7</v>
      </c>
      <c r="B10" s="46">
        <v>2482.202</v>
      </c>
      <c r="C10" s="12">
        <f t="shared" si="0"/>
        <v>171.00000000073123</v>
      </c>
      <c r="D10" s="33">
        <v>623.418</v>
      </c>
      <c r="E10" s="12">
        <f t="shared" si="1"/>
        <v>54.00000000008731</v>
      </c>
      <c r="F10" s="46">
        <v>1754.185</v>
      </c>
      <c r="G10" s="12">
        <f t="shared" si="2"/>
        <v>332.9999999996289</v>
      </c>
      <c r="H10" s="29">
        <v>2794.08</v>
      </c>
      <c r="I10" s="12">
        <f t="shared" si="2"/>
        <v>179.9999999998363</v>
      </c>
      <c r="J10" s="29">
        <v>3326.086</v>
      </c>
      <c r="K10" s="66">
        <f t="shared" si="3"/>
        <v>0</v>
      </c>
      <c r="L10" s="29">
        <v>1301.07</v>
      </c>
      <c r="M10" s="69">
        <f t="shared" si="3"/>
        <v>0</v>
      </c>
      <c r="N10" s="29">
        <v>599.37</v>
      </c>
      <c r="O10" s="66">
        <f t="shared" si="3"/>
        <v>480.00000000024556</v>
      </c>
      <c r="P10" s="29">
        <v>515.85</v>
      </c>
      <c r="Q10" s="66">
        <f t="shared" si="4"/>
        <v>0</v>
      </c>
      <c r="R10" s="29">
        <v>196.6</v>
      </c>
      <c r="S10" s="66">
        <f t="shared" si="5"/>
        <v>180.00000000000682</v>
      </c>
      <c r="T10" s="73">
        <f t="shared" si="6"/>
        <v>1398.0000000005361</v>
      </c>
      <c r="U10" s="29">
        <v>4724.91</v>
      </c>
      <c r="V10" s="12">
        <f t="shared" si="7"/>
        <v>0</v>
      </c>
      <c r="W10" s="30">
        <v>2368.27</v>
      </c>
      <c r="X10" s="12">
        <f t="shared" si="8"/>
        <v>0</v>
      </c>
      <c r="Y10" s="46">
        <v>239.513</v>
      </c>
      <c r="Z10" s="12">
        <f t="shared" si="9"/>
        <v>24.00000000000091</v>
      </c>
      <c r="AA10" s="46">
        <v>9851.588</v>
      </c>
      <c r="AB10" s="12">
        <f t="shared" si="10"/>
        <v>376.0000000002037</v>
      </c>
      <c r="AC10" s="46">
        <v>1334.705</v>
      </c>
      <c r="AD10" s="12">
        <f t="shared" si="11"/>
        <v>71.99999999966167</v>
      </c>
      <c r="AE10" s="46">
        <v>5312.016</v>
      </c>
      <c r="AF10" s="66">
        <f t="shared" si="12"/>
        <v>429.0000000000873</v>
      </c>
      <c r="AG10" s="29">
        <v>1837.73</v>
      </c>
      <c r="AH10" s="66">
        <f t="shared" si="12"/>
        <v>0</v>
      </c>
      <c r="AI10" s="29">
        <v>969.75</v>
      </c>
      <c r="AJ10" s="66">
        <f t="shared" si="12"/>
        <v>1260.0000000002183</v>
      </c>
      <c r="AK10" s="29">
        <v>212.34</v>
      </c>
      <c r="AL10" s="66">
        <f t="shared" si="12"/>
        <v>0</v>
      </c>
      <c r="AM10" s="29">
        <v>0.14</v>
      </c>
      <c r="AN10" s="66">
        <f t="shared" si="13"/>
        <v>0</v>
      </c>
      <c r="AO10" s="71">
        <f aca="true" t="shared" si="19" ref="AO10:AO32">V10+X10+Z10+AB10+AD10+AF10+AH10+AJ10</f>
        <v>2161.000000000172</v>
      </c>
      <c r="AP10" s="11"/>
      <c r="AQ10" s="12">
        <f t="shared" si="14"/>
        <v>0</v>
      </c>
      <c r="AR10" s="11"/>
      <c r="AS10" s="12">
        <f t="shared" si="15"/>
        <v>0</v>
      </c>
      <c r="AT10" s="11"/>
      <c r="AU10" s="12">
        <f t="shared" si="16"/>
        <v>0</v>
      </c>
      <c r="AV10" s="11"/>
      <c r="AW10" s="12">
        <f t="shared" si="17"/>
        <v>0</v>
      </c>
      <c r="AX10" s="10">
        <f t="shared" si="18"/>
        <v>3559.000000000708</v>
      </c>
    </row>
    <row r="11" spans="1:50" ht="14.25" thickBot="1" thickTop="1">
      <c r="A11" s="5" t="s">
        <v>8</v>
      </c>
      <c r="B11" s="46">
        <v>2482.232</v>
      </c>
      <c r="C11" s="12">
        <f t="shared" si="0"/>
        <v>89.99999999923602</v>
      </c>
      <c r="D11" s="33">
        <v>623.43</v>
      </c>
      <c r="E11" s="12">
        <f t="shared" si="1"/>
        <v>23.999999999887223</v>
      </c>
      <c r="F11" s="46">
        <v>1754.243</v>
      </c>
      <c r="G11" s="12">
        <f t="shared" si="2"/>
        <v>173.99999999997817</v>
      </c>
      <c r="H11" s="29">
        <v>2794.11</v>
      </c>
      <c r="I11" s="12">
        <f t="shared" si="2"/>
        <v>90.00000000060027</v>
      </c>
      <c r="J11" s="29">
        <v>3326.086</v>
      </c>
      <c r="K11" s="66">
        <f t="shared" si="3"/>
        <v>0</v>
      </c>
      <c r="L11" s="29">
        <v>1301.07</v>
      </c>
      <c r="M11" s="69">
        <f t="shared" si="3"/>
        <v>0</v>
      </c>
      <c r="N11" s="29">
        <v>599.44</v>
      </c>
      <c r="O11" s="66">
        <f t="shared" si="3"/>
        <v>420.00000000030013</v>
      </c>
      <c r="P11" s="29">
        <v>515.86</v>
      </c>
      <c r="Q11" s="66">
        <f t="shared" si="4"/>
        <v>59.99999999994543</v>
      </c>
      <c r="R11" s="29">
        <v>196.62</v>
      </c>
      <c r="S11" s="66">
        <f t="shared" si="5"/>
        <v>120.00000000006139</v>
      </c>
      <c r="T11" s="73">
        <f t="shared" si="6"/>
        <v>978.0000000000086</v>
      </c>
      <c r="U11" s="29">
        <v>4724.91</v>
      </c>
      <c r="V11" s="12">
        <f t="shared" si="7"/>
        <v>0</v>
      </c>
      <c r="W11" s="30">
        <v>2368.27</v>
      </c>
      <c r="X11" s="12">
        <f t="shared" si="8"/>
        <v>0</v>
      </c>
      <c r="Y11" s="46">
        <v>239.517</v>
      </c>
      <c r="Z11" s="12">
        <f t="shared" si="9"/>
        <v>15.99999999996271</v>
      </c>
      <c r="AA11" s="46">
        <v>9851.688</v>
      </c>
      <c r="AB11" s="12">
        <f t="shared" si="10"/>
        <v>200.0000000007276</v>
      </c>
      <c r="AC11" s="46">
        <v>1334.724</v>
      </c>
      <c r="AD11" s="12">
        <f t="shared" si="11"/>
        <v>38.000000000010914</v>
      </c>
      <c r="AE11" s="46">
        <v>5312.091</v>
      </c>
      <c r="AF11" s="66">
        <f t="shared" si="12"/>
        <v>225.0000000021828</v>
      </c>
      <c r="AG11" s="29">
        <v>1837.73</v>
      </c>
      <c r="AH11" s="66">
        <f t="shared" si="12"/>
        <v>0</v>
      </c>
      <c r="AI11" s="29">
        <v>969.86</v>
      </c>
      <c r="AJ11" s="66">
        <f t="shared" si="12"/>
        <v>660.0000000000819</v>
      </c>
      <c r="AK11" s="29">
        <v>212.34</v>
      </c>
      <c r="AL11" s="66">
        <f t="shared" si="12"/>
        <v>0</v>
      </c>
      <c r="AM11" s="29">
        <v>0.14</v>
      </c>
      <c r="AN11" s="66">
        <f t="shared" si="13"/>
        <v>0</v>
      </c>
      <c r="AO11" s="71">
        <f t="shared" si="19"/>
        <v>1139.0000000029659</v>
      </c>
      <c r="AP11" s="11"/>
      <c r="AQ11" s="12">
        <f t="shared" si="14"/>
        <v>0</v>
      </c>
      <c r="AR11" s="11"/>
      <c r="AS11" s="12">
        <f t="shared" si="15"/>
        <v>0</v>
      </c>
      <c r="AT11" s="11"/>
      <c r="AU11" s="12">
        <f t="shared" si="16"/>
        <v>0</v>
      </c>
      <c r="AV11" s="11"/>
      <c r="AW11" s="12">
        <f t="shared" si="17"/>
        <v>0</v>
      </c>
      <c r="AX11" s="10">
        <f t="shared" si="18"/>
        <v>2117.0000000029745</v>
      </c>
    </row>
    <row r="12" spans="1:50" ht="14.25" thickBot="1" thickTop="1">
      <c r="A12" s="5" t="s">
        <v>9</v>
      </c>
      <c r="B12" s="46">
        <v>2482.269</v>
      </c>
      <c r="C12" s="12">
        <f t="shared" si="0"/>
        <v>110.99999999942156</v>
      </c>
      <c r="D12" s="33">
        <v>623.446</v>
      </c>
      <c r="E12" s="12">
        <f t="shared" si="1"/>
        <v>32.000000000152795</v>
      </c>
      <c r="F12" s="46">
        <v>1754.319</v>
      </c>
      <c r="G12" s="12">
        <f t="shared" si="2"/>
        <v>228.00000000006548</v>
      </c>
      <c r="H12" s="29">
        <v>2794.15</v>
      </c>
      <c r="I12" s="12">
        <f t="shared" si="2"/>
        <v>119.99999999989086</v>
      </c>
      <c r="J12" s="29">
        <v>3326.086</v>
      </c>
      <c r="K12" s="66">
        <f t="shared" si="3"/>
        <v>0</v>
      </c>
      <c r="L12" s="29">
        <v>1301.07</v>
      </c>
      <c r="M12" s="69">
        <f t="shared" si="3"/>
        <v>0</v>
      </c>
      <c r="N12" s="29">
        <v>599.52</v>
      </c>
      <c r="O12" s="66">
        <f t="shared" si="3"/>
        <v>479.99999999956344</v>
      </c>
      <c r="P12" s="29">
        <v>515.86</v>
      </c>
      <c r="Q12" s="66">
        <f t="shared" si="4"/>
        <v>0</v>
      </c>
      <c r="R12" s="29">
        <v>196.65</v>
      </c>
      <c r="S12" s="66">
        <f t="shared" si="5"/>
        <v>180.00000000000682</v>
      </c>
      <c r="T12" s="73">
        <f t="shared" si="6"/>
        <v>1150.999999999101</v>
      </c>
      <c r="U12" s="29">
        <v>4724.91</v>
      </c>
      <c r="V12" s="12">
        <f t="shared" si="7"/>
        <v>0</v>
      </c>
      <c r="W12" s="30">
        <v>2368.27</v>
      </c>
      <c r="X12" s="12">
        <f t="shared" si="8"/>
        <v>0</v>
      </c>
      <c r="Y12" s="46">
        <v>239.522</v>
      </c>
      <c r="Z12" s="12">
        <f t="shared" si="9"/>
        <v>19.99999999998181</v>
      </c>
      <c r="AA12" s="46">
        <v>9851.813</v>
      </c>
      <c r="AB12" s="12">
        <f t="shared" si="10"/>
        <v>250</v>
      </c>
      <c r="AC12" s="46">
        <v>1334.751</v>
      </c>
      <c r="AD12" s="12">
        <f t="shared" si="11"/>
        <v>54.00000000008731</v>
      </c>
      <c r="AE12" s="46">
        <v>5312.197</v>
      </c>
      <c r="AF12" s="66">
        <f t="shared" si="12"/>
        <v>317.9999999993015</v>
      </c>
      <c r="AG12" s="29">
        <v>1837.73</v>
      </c>
      <c r="AH12" s="66">
        <f t="shared" si="12"/>
        <v>0</v>
      </c>
      <c r="AI12" s="29">
        <v>970</v>
      </c>
      <c r="AJ12" s="66">
        <f t="shared" si="12"/>
        <v>839.9999999999181</v>
      </c>
      <c r="AK12" s="29">
        <v>212.34</v>
      </c>
      <c r="AL12" s="66">
        <f t="shared" si="12"/>
        <v>0</v>
      </c>
      <c r="AM12" s="29">
        <v>0.14</v>
      </c>
      <c r="AN12" s="66">
        <f t="shared" si="13"/>
        <v>0</v>
      </c>
      <c r="AO12" s="71">
        <f t="shared" si="19"/>
        <v>1481.9999999992888</v>
      </c>
      <c r="AP12" s="11"/>
      <c r="AQ12" s="12">
        <f t="shared" si="14"/>
        <v>0</v>
      </c>
      <c r="AR12" s="11"/>
      <c r="AS12" s="12">
        <f t="shared" si="15"/>
        <v>0</v>
      </c>
      <c r="AT12" s="11"/>
      <c r="AU12" s="12">
        <f t="shared" si="16"/>
        <v>0</v>
      </c>
      <c r="AV12" s="11"/>
      <c r="AW12" s="12">
        <f t="shared" si="17"/>
        <v>0</v>
      </c>
      <c r="AX12" s="10">
        <f t="shared" si="18"/>
        <v>2632.9999999983897</v>
      </c>
    </row>
    <row r="13" spans="1:50" ht="14.25" thickBot="1" thickTop="1">
      <c r="A13" s="5" t="s">
        <v>10</v>
      </c>
      <c r="B13" s="46">
        <v>2482.308</v>
      </c>
      <c r="C13" s="12">
        <f t="shared" si="0"/>
        <v>117.00000000064392</v>
      </c>
      <c r="D13" s="33">
        <v>623.464</v>
      </c>
      <c r="E13" s="12">
        <f t="shared" si="1"/>
        <v>36.00000000005821</v>
      </c>
      <c r="F13" s="46">
        <v>1754.405</v>
      </c>
      <c r="G13" s="12">
        <f t="shared" si="2"/>
        <v>258.0000000000382</v>
      </c>
      <c r="H13" s="29">
        <v>2794.19</v>
      </c>
      <c r="I13" s="12">
        <f t="shared" si="2"/>
        <v>119.99999999989086</v>
      </c>
      <c r="J13" s="29">
        <v>3326.086</v>
      </c>
      <c r="K13" s="66">
        <f t="shared" si="3"/>
        <v>0</v>
      </c>
      <c r="L13" s="29">
        <v>1301.07</v>
      </c>
      <c r="M13" s="69">
        <f t="shared" si="3"/>
        <v>0</v>
      </c>
      <c r="N13" s="29">
        <v>599.62</v>
      </c>
      <c r="O13" s="66">
        <f t="shared" si="3"/>
        <v>600.0000000001364</v>
      </c>
      <c r="P13" s="29">
        <v>515.87</v>
      </c>
      <c r="Q13" s="66">
        <f t="shared" si="4"/>
        <v>59.99999999994543</v>
      </c>
      <c r="R13" s="29">
        <v>196.69</v>
      </c>
      <c r="S13" s="66">
        <f t="shared" si="5"/>
        <v>239.99999999995225</v>
      </c>
      <c r="T13" s="73">
        <f t="shared" si="6"/>
        <v>1431.0000000006653</v>
      </c>
      <c r="U13" s="29">
        <v>4724.91</v>
      </c>
      <c r="V13" s="12">
        <f t="shared" si="7"/>
        <v>0</v>
      </c>
      <c r="W13" s="30">
        <v>2368.27</v>
      </c>
      <c r="X13" s="12">
        <f t="shared" si="8"/>
        <v>0</v>
      </c>
      <c r="Y13" s="46">
        <v>239.526</v>
      </c>
      <c r="Z13" s="12">
        <f t="shared" si="9"/>
        <v>16.000000000076398</v>
      </c>
      <c r="AA13" s="46">
        <v>9851.946</v>
      </c>
      <c r="AB13" s="12">
        <f t="shared" si="10"/>
        <v>265.99999999962165</v>
      </c>
      <c r="AC13" s="46">
        <v>1334.785</v>
      </c>
      <c r="AD13" s="12">
        <f t="shared" si="11"/>
        <v>68.000000000211</v>
      </c>
      <c r="AE13" s="46">
        <v>5312.311</v>
      </c>
      <c r="AF13" s="66">
        <f t="shared" si="12"/>
        <v>341.999999998734</v>
      </c>
      <c r="AG13" s="29">
        <v>1837.73</v>
      </c>
      <c r="AH13" s="66">
        <f t="shared" si="12"/>
        <v>0</v>
      </c>
      <c r="AI13" s="29">
        <v>970.15</v>
      </c>
      <c r="AJ13" s="66">
        <f t="shared" si="12"/>
        <v>899.9999999998636</v>
      </c>
      <c r="AK13" s="29">
        <v>212.34</v>
      </c>
      <c r="AL13" s="66">
        <f t="shared" si="12"/>
        <v>0</v>
      </c>
      <c r="AM13" s="29">
        <v>0.14</v>
      </c>
      <c r="AN13" s="66">
        <f t="shared" si="13"/>
        <v>0</v>
      </c>
      <c r="AO13" s="71">
        <f t="shared" si="19"/>
        <v>1591.9999999985066</v>
      </c>
      <c r="AP13" s="11"/>
      <c r="AQ13" s="12">
        <f t="shared" si="14"/>
        <v>0</v>
      </c>
      <c r="AR13" s="11"/>
      <c r="AS13" s="12">
        <f t="shared" si="15"/>
        <v>0</v>
      </c>
      <c r="AT13" s="11"/>
      <c r="AU13" s="12">
        <f t="shared" si="16"/>
        <v>0</v>
      </c>
      <c r="AV13" s="11"/>
      <c r="AW13" s="12">
        <f t="shared" si="17"/>
        <v>0</v>
      </c>
      <c r="AX13" s="10">
        <f t="shared" si="18"/>
        <v>3022.999999999172</v>
      </c>
    </row>
    <row r="14" spans="1:50" ht="14.25" thickBot="1" thickTop="1">
      <c r="A14" s="5" t="s">
        <v>11</v>
      </c>
      <c r="B14" s="46">
        <v>2482.347</v>
      </c>
      <c r="C14" s="12">
        <f t="shared" si="0"/>
        <v>117.00000000064392</v>
      </c>
      <c r="D14" s="33">
        <v>623.483</v>
      </c>
      <c r="E14" s="12">
        <f t="shared" si="1"/>
        <v>37.99999999978354</v>
      </c>
      <c r="F14" s="46">
        <v>1754.499</v>
      </c>
      <c r="G14" s="12">
        <f t="shared" si="2"/>
        <v>282.0000000001528</v>
      </c>
      <c r="H14" s="29">
        <v>2794.24</v>
      </c>
      <c r="I14" s="12">
        <f t="shared" si="2"/>
        <v>149.99999999918145</v>
      </c>
      <c r="J14" s="29">
        <v>3326.086</v>
      </c>
      <c r="K14" s="66">
        <f t="shared" si="3"/>
        <v>0</v>
      </c>
      <c r="L14" s="29">
        <v>1301.07</v>
      </c>
      <c r="M14" s="69">
        <f t="shared" si="3"/>
        <v>0</v>
      </c>
      <c r="N14" s="29">
        <v>599.72</v>
      </c>
      <c r="O14" s="66">
        <f t="shared" si="3"/>
        <v>600.0000000001364</v>
      </c>
      <c r="P14" s="29">
        <v>515.88</v>
      </c>
      <c r="Q14" s="66">
        <f t="shared" si="4"/>
        <v>59.99999999994543</v>
      </c>
      <c r="R14" s="29">
        <v>196.72</v>
      </c>
      <c r="S14" s="66">
        <f t="shared" si="5"/>
        <v>180.00000000000682</v>
      </c>
      <c r="T14" s="73">
        <f t="shared" si="6"/>
        <v>1426.9999999998504</v>
      </c>
      <c r="U14" s="29">
        <v>4724.91</v>
      </c>
      <c r="V14" s="12">
        <f t="shared" si="7"/>
        <v>0</v>
      </c>
      <c r="W14" s="30">
        <v>2368.27</v>
      </c>
      <c r="X14" s="12">
        <f t="shared" si="8"/>
        <v>0</v>
      </c>
      <c r="Y14" s="46">
        <v>239.53</v>
      </c>
      <c r="Z14" s="12">
        <f t="shared" si="9"/>
        <v>15.99999999996271</v>
      </c>
      <c r="AA14" s="46">
        <v>9852.103</v>
      </c>
      <c r="AB14" s="12">
        <f t="shared" si="10"/>
        <v>313.9999999984866</v>
      </c>
      <c r="AC14" s="46">
        <v>1334.821</v>
      </c>
      <c r="AD14" s="12">
        <f t="shared" si="11"/>
        <v>71.99999999966167</v>
      </c>
      <c r="AE14" s="46">
        <v>5312.433</v>
      </c>
      <c r="AF14" s="66">
        <f t="shared" si="12"/>
        <v>366.00000000089494</v>
      </c>
      <c r="AG14" s="29">
        <v>1837.73</v>
      </c>
      <c r="AH14" s="66">
        <f t="shared" si="12"/>
        <v>0</v>
      </c>
      <c r="AI14" s="29">
        <v>970.31</v>
      </c>
      <c r="AJ14" s="66">
        <f t="shared" si="12"/>
        <v>959.999999999809</v>
      </c>
      <c r="AK14" s="29">
        <v>212.34</v>
      </c>
      <c r="AL14" s="66">
        <f t="shared" si="12"/>
        <v>0</v>
      </c>
      <c r="AM14" s="29">
        <v>0.14</v>
      </c>
      <c r="AN14" s="66">
        <f t="shared" si="13"/>
        <v>0</v>
      </c>
      <c r="AO14" s="71">
        <f t="shared" si="19"/>
        <v>1727.999999998815</v>
      </c>
      <c r="AP14" s="11"/>
      <c r="AQ14" s="12">
        <f t="shared" si="14"/>
        <v>0</v>
      </c>
      <c r="AR14" s="11"/>
      <c r="AS14" s="12">
        <f t="shared" si="15"/>
        <v>0</v>
      </c>
      <c r="AT14" s="11"/>
      <c r="AU14" s="12">
        <f t="shared" si="16"/>
        <v>0</v>
      </c>
      <c r="AV14" s="11"/>
      <c r="AW14" s="12">
        <f t="shared" si="17"/>
        <v>0</v>
      </c>
      <c r="AX14" s="10">
        <f t="shared" si="18"/>
        <v>3154.9999999986653</v>
      </c>
    </row>
    <row r="15" spans="1:50" ht="14.25" thickBot="1" thickTop="1">
      <c r="A15" s="5" t="s">
        <v>12</v>
      </c>
      <c r="B15" s="46">
        <v>2482.39</v>
      </c>
      <c r="C15" s="12">
        <f t="shared" si="0"/>
        <v>128.99999999899592</v>
      </c>
      <c r="D15" s="33">
        <v>623.5</v>
      </c>
      <c r="E15" s="12">
        <f t="shared" si="1"/>
        <v>34.0000000001055</v>
      </c>
      <c r="F15" s="46">
        <v>1754.576</v>
      </c>
      <c r="G15" s="12">
        <f t="shared" si="2"/>
        <v>230.99999999999454</v>
      </c>
      <c r="H15" s="29">
        <v>2794.27</v>
      </c>
      <c r="I15" s="12">
        <f t="shared" si="2"/>
        <v>90.00000000060027</v>
      </c>
      <c r="J15" s="29">
        <v>3326.086</v>
      </c>
      <c r="K15" s="66">
        <f t="shared" si="3"/>
        <v>0</v>
      </c>
      <c r="L15" s="29">
        <v>1301.07</v>
      </c>
      <c r="M15" s="69">
        <f t="shared" si="3"/>
        <v>0</v>
      </c>
      <c r="N15" s="29">
        <v>599.8</v>
      </c>
      <c r="O15" s="66">
        <f t="shared" si="3"/>
        <v>479.99999999956344</v>
      </c>
      <c r="P15" s="29">
        <v>515.89</v>
      </c>
      <c r="Q15" s="66">
        <f t="shared" si="4"/>
        <v>59.99999999994543</v>
      </c>
      <c r="R15" s="29">
        <v>196.74</v>
      </c>
      <c r="S15" s="66">
        <f t="shared" si="5"/>
        <v>120.00000000006139</v>
      </c>
      <c r="T15" s="73">
        <f t="shared" si="6"/>
        <v>1143.9999999992665</v>
      </c>
      <c r="U15" s="29">
        <v>4724.91</v>
      </c>
      <c r="V15" s="12">
        <f t="shared" si="7"/>
        <v>0</v>
      </c>
      <c r="W15" s="30">
        <v>2368.27</v>
      </c>
      <c r="X15" s="12">
        <f t="shared" si="8"/>
        <v>0</v>
      </c>
      <c r="Y15" s="46">
        <v>239.536</v>
      </c>
      <c r="Z15" s="12">
        <f t="shared" si="9"/>
        <v>24.00000000000091</v>
      </c>
      <c r="AA15" s="46">
        <v>9852.239</v>
      </c>
      <c r="AB15" s="12">
        <f t="shared" si="10"/>
        <v>272.000000000844</v>
      </c>
      <c r="AC15" s="46">
        <v>1334.85</v>
      </c>
      <c r="AD15" s="12">
        <f t="shared" si="11"/>
        <v>57.999999999992724</v>
      </c>
      <c r="AE15" s="46">
        <v>5312.538</v>
      </c>
      <c r="AF15" s="66">
        <f t="shared" si="12"/>
        <v>314.9999999986903</v>
      </c>
      <c r="AG15" s="29">
        <v>1837.73</v>
      </c>
      <c r="AH15" s="66">
        <f t="shared" si="12"/>
        <v>0</v>
      </c>
      <c r="AI15" s="29">
        <v>970.44</v>
      </c>
      <c r="AJ15" s="66">
        <f t="shared" si="12"/>
        <v>780.0000000006548</v>
      </c>
      <c r="AK15" s="29">
        <v>212.34</v>
      </c>
      <c r="AL15" s="66">
        <f t="shared" si="12"/>
        <v>0</v>
      </c>
      <c r="AM15" s="29">
        <v>0.14</v>
      </c>
      <c r="AN15" s="66">
        <f t="shared" si="13"/>
        <v>0</v>
      </c>
      <c r="AO15" s="71">
        <f t="shared" si="19"/>
        <v>1449.0000000001828</v>
      </c>
      <c r="AP15" s="11"/>
      <c r="AQ15" s="12">
        <f t="shared" si="14"/>
        <v>0</v>
      </c>
      <c r="AR15" s="11"/>
      <c r="AS15" s="12">
        <f t="shared" si="15"/>
        <v>0</v>
      </c>
      <c r="AT15" s="11"/>
      <c r="AU15" s="12">
        <f t="shared" si="16"/>
        <v>0</v>
      </c>
      <c r="AV15" s="11"/>
      <c r="AW15" s="12">
        <f t="shared" si="17"/>
        <v>0</v>
      </c>
      <c r="AX15" s="10">
        <f t="shared" si="18"/>
        <v>2592.9999999994493</v>
      </c>
    </row>
    <row r="16" spans="1:50" ht="14.25" thickBot="1" thickTop="1">
      <c r="A16" s="5" t="s">
        <v>13</v>
      </c>
      <c r="B16" s="46">
        <v>2482.456</v>
      </c>
      <c r="C16" s="12">
        <f t="shared" si="0"/>
        <v>198.0000000007749</v>
      </c>
      <c r="D16" s="33">
        <v>623.528</v>
      </c>
      <c r="E16" s="12">
        <f t="shared" si="1"/>
        <v>56.00000000004002</v>
      </c>
      <c r="F16" s="46">
        <v>1754.69</v>
      </c>
      <c r="G16" s="12">
        <f t="shared" si="2"/>
        <v>342.0000000000982</v>
      </c>
      <c r="H16" s="29">
        <v>2794.35</v>
      </c>
      <c r="I16" s="12">
        <f t="shared" si="2"/>
        <v>239.99999999978172</v>
      </c>
      <c r="J16" s="29">
        <v>3326.086</v>
      </c>
      <c r="K16" s="66">
        <f t="shared" si="3"/>
        <v>0</v>
      </c>
      <c r="L16" s="29">
        <v>1301.07</v>
      </c>
      <c r="M16" s="69">
        <f t="shared" si="3"/>
        <v>0</v>
      </c>
      <c r="N16" s="29">
        <v>599.91</v>
      </c>
      <c r="O16" s="66">
        <f t="shared" si="3"/>
        <v>660.0000000000819</v>
      </c>
      <c r="P16" s="29">
        <v>515.9</v>
      </c>
      <c r="Q16" s="66">
        <f t="shared" si="4"/>
        <v>59.99999999994543</v>
      </c>
      <c r="R16" s="29">
        <v>196.76</v>
      </c>
      <c r="S16" s="66">
        <f t="shared" si="5"/>
        <v>119.99999999989086</v>
      </c>
      <c r="T16" s="73">
        <f t="shared" si="6"/>
        <v>1676.000000000613</v>
      </c>
      <c r="U16" s="29">
        <v>4724.91</v>
      </c>
      <c r="V16" s="12">
        <f t="shared" si="7"/>
        <v>0</v>
      </c>
      <c r="W16" s="30">
        <v>2368.27</v>
      </c>
      <c r="X16" s="12">
        <f t="shared" si="8"/>
        <v>0</v>
      </c>
      <c r="Y16" s="46">
        <v>239.544</v>
      </c>
      <c r="Z16" s="12">
        <f t="shared" si="9"/>
        <v>32.00000000003911</v>
      </c>
      <c r="AA16" s="46">
        <v>9852.449</v>
      </c>
      <c r="AB16" s="12">
        <f t="shared" si="10"/>
        <v>420.00000000189175</v>
      </c>
      <c r="AC16" s="46">
        <v>1334.9</v>
      </c>
      <c r="AD16" s="12">
        <f t="shared" si="11"/>
        <v>100.0000000003638</v>
      </c>
      <c r="AE16" s="46">
        <v>5312.703</v>
      </c>
      <c r="AF16" s="66">
        <f t="shared" si="12"/>
        <v>495.00000000261934</v>
      </c>
      <c r="AG16" s="29">
        <v>1837.73</v>
      </c>
      <c r="AH16" s="66">
        <f t="shared" si="12"/>
        <v>0</v>
      </c>
      <c r="AI16" s="29">
        <v>970.66</v>
      </c>
      <c r="AJ16" s="66">
        <f t="shared" si="12"/>
        <v>1319.9999999994816</v>
      </c>
      <c r="AK16" s="29">
        <v>212.34</v>
      </c>
      <c r="AL16" s="66">
        <f t="shared" si="12"/>
        <v>0</v>
      </c>
      <c r="AM16" s="29">
        <v>0.14</v>
      </c>
      <c r="AN16" s="66">
        <f t="shared" si="13"/>
        <v>0</v>
      </c>
      <c r="AO16" s="71">
        <f t="shared" si="19"/>
        <v>2367.0000000043956</v>
      </c>
      <c r="AP16" s="11"/>
      <c r="AQ16" s="12">
        <f t="shared" si="14"/>
        <v>0</v>
      </c>
      <c r="AR16" s="11"/>
      <c r="AS16" s="12">
        <f t="shared" si="15"/>
        <v>0</v>
      </c>
      <c r="AT16" s="11"/>
      <c r="AU16" s="12">
        <f t="shared" si="16"/>
        <v>0</v>
      </c>
      <c r="AV16" s="11"/>
      <c r="AW16" s="12">
        <f t="shared" si="17"/>
        <v>0</v>
      </c>
      <c r="AX16" s="10">
        <f t="shared" si="18"/>
        <v>4043.0000000050086</v>
      </c>
    </row>
    <row r="17" spans="1:50" ht="14.25" thickBot="1" thickTop="1">
      <c r="A17" s="5" t="s">
        <v>14</v>
      </c>
      <c r="B17" s="46">
        <v>2482.533</v>
      </c>
      <c r="C17" s="12">
        <f t="shared" si="0"/>
        <v>230.99999999931242</v>
      </c>
      <c r="D17" s="33">
        <v>623.553</v>
      </c>
      <c r="E17" s="12">
        <f t="shared" si="1"/>
        <v>49.999999999954525</v>
      </c>
      <c r="F17" s="46">
        <v>1754.796</v>
      </c>
      <c r="G17" s="12">
        <f t="shared" si="2"/>
        <v>317.99999999998363</v>
      </c>
      <c r="H17" s="29">
        <v>2794.53</v>
      </c>
      <c r="I17" s="12">
        <f t="shared" si="2"/>
        <v>540.0000000008731</v>
      </c>
      <c r="J17" s="29">
        <v>3326.086</v>
      </c>
      <c r="K17" s="66">
        <f t="shared" si="3"/>
        <v>0</v>
      </c>
      <c r="L17" s="29">
        <v>1301.07</v>
      </c>
      <c r="M17" s="69">
        <f t="shared" si="3"/>
        <v>0</v>
      </c>
      <c r="N17" s="29">
        <v>600.04</v>
      </c>
      <c r="O17" s="66">
        <f t="shared" si="3"/>
        <v>779.9999999999727</v>
      </c>
      <c r="P17" s="29">
        <v>515.91</v>
      </c>
      <c r="Q17" s="66">
        <f t="shared" si="4"/>
        <v>59.99999999994543</v>
      </c>
      <c r="R17" s="29">
        <v>196.8</v>
      </c>
      <c r="S17" s="66">
        <f t="shared" si="5"/>
        <v>240.00000000012278</v>
      </c>
      <c r="T17" s="73">
        <f t="shared" si="6"/>
        <v>2219.0000000001646</v>
      </c>
      <c r="U17" s="29">
        <v>4724.91</v>
      </c>
      <c r="V17" s="12">
        <f t="shared" si="7"/>
        <v>0</v>
      </c>
      <c r="W17" s="30">
        <v>2368.27</v>
      </c>
      <c r="X17" s="12">
        <f t="shared" si="8"/>
        <v>0</v>
      </c>
      <c r="Y17" s="46">
        <v>239.551</v>
      </c>
      <c r="Z17" s="12">
        <f t="shared" si="9"/>
        <v>27.999999999906322</v>
      </c>
      <c r="AA17" s="46">
        <v>9852.625</v>
      </c>
      <c r="AB17" s="12">
        <f t="shared" si="10"/>
        <v>351.99999999895226</v>
      </c>
      <c r="AC17" s="46">
        <v>1334.97</v>
      </c>
      <c r="AD17" s="12">
        <f t="shared" si="11"/>
        <v>139.99999999987267</v>
      </c>
      <c r="AE17" s="46">
        <v>5312.859</v>
      </c>
      <c r="AF17" s="66">
        <f t="shared" si="12"/>
        <v>467.9999999998472</v>
      </c>
      <c r="AG17" s="29">
        <v>1837.73</v>
      </c>
      <c r="AH17" s="66">
        <f t="shared" si="12"/>
        <v>0</v>
      </c>
      <c r="AI17" s="29">
        <v>970.86</v>
      </c>
      <c r="AJ17" s="66">
        <f t="shared" si="12"/>
        <v>1200.0000000002728</v>
      </c>
      <c r="AK17" s="29">
        <v>212.34</v>
      </c>
      <c r="AL17" s="66">
        <f t="shared" si="12"/>
        <v>0</v>
      </c>
      <c r="AM17" s="29">
        <v>0.14</v>
      </c>
      <c r="AN17" s="66">
        <f t="shared" si="13"/>
        <v>0</v>
      </c>
      <c r="AO17" s="71">
        <f t="shared" si="19"/>
        <v>2187.9999999988513</v>
      </c>
      <c r="AP17" s="11"/>
      <c r="AQ17" s="12">
        <f t="shared" si="14"/>
        <v>0</v>
      </c>
      <c r="AR17" s="11"/>
      <c r="AS17" s="12">
        <f t="shared" si="15"/>
        <v>0</v>
      </c>
      <c r="AT17" s="11"/>
      <c r="AU17" s="12">
        <f t="shared" si="16"/>
        <v>0</v>
      </c>
      <c r="AV17" s="11"/>
      <c r="AW17" s="12">
        <f t="shared" si="17"/>
        <v>0</v>
      </c>
      <c r="AX17" s="10">
        <f t="shared" si="18"/>
        <v>4406.999999999016</v>
      </c>
    </row>
    <row r="18" spans="1:50" ht="14.25" thickBot="1" thickTop="1">
      <c r="A18" s="5" t="s">
        <v>15</v>
      </c>
      <c r="B18" s="46">
        <v>2482.619</v>
      </c>
      <c r="C18" s="12">
        <f t="shared" si="0"/>
        <v>258.0000000007203</v>
      </c>
      <c r="D18" s="33">
        <v>623.584</v>
      </c>
      <c r="E18" s="12">
        <f t="shared" si="1"/>
        <v>61.99999999989814</v>
      </c>
      <c r="F18" s="46">
        <v>1754.846</v>
      </c>
      <c r="G18" s="12">
        <f t="shared" si="2"/>
        <v>149.99999999986358</v>
      </c>
      <c r="H18" s="29">
        <v>2794.72</v>
      </c>
      <c r="I18" s="12">
        <f t="shared" si="2"/>
        <v>569.9999999987995</v>
      </c>
      <c r="J18" s="29">
        <v>3326.086</v>
      </c>
      <c r="K18" s="66">
        <f t="shared" si="3"/>
        <v>0</v>
      </c>
      <c r="L18" s="29">
        <v>1301.07</v>
      </c>
      <c r="M18" s="69">
        <f t="shared" si="3"/>
        <v>0</v>
      </c>
      <c r="N18" s="29">
        <v>600.21</v>
      </c>
      <c r="O18" s="66">
        <f t="shared" si="3"/>
        <v>1020.0000000004366</v>
      </c>
      <c r="P18" s="29">
        <v>515.92</v>
      </c>
      <c r="Q18" s="66">
        <f t="shared" si="4"/>
        <v>59.99999999994543</v>
      </c>
      <c r="R18" s="29">
        <v>196.84</v>
      </c>
      <c r="S18" s="66">
        <f t="shared" si="5"/>
        <v>239.99999999995225</v>
      </c>
      <c r="T18" s="73">
        <f t="shared" si="6"/>
        <v>2359.9999999996157</v>
      </c>
      <c r="U18" s="29">
        <v>4724.91</v>
      </c>
      <c r="V18" s="12">
        <f t="shared" si="7"/>
        <v>0</v>
      </c>
      <c r="W18" s="30">
        <v>2368.27</v>
      </c>
      <c r="X18" s="12">
        <f t="shared" si="8"/>
        <v>0</v>
      </c>
      <c r="Y18" s="46">
        <v>239.56</v>
      </c>
      <c r="Z18" s="12">
        <f t="shared" si="9"/>
        <v>36.00000000005821</v>
      </c>
      <c r="AA18" s="46">
        <v>9852.847</v>
      </c>
      <c r="AB18" s="12">
        <f t="shared" si="10"/>
        <v>443.99999999950523</v>
      </c>
      <c r="AC18" s="46">
        <v>1335.058</v>
      </c>
      <c r="AD18" s="12">
        <f t="shared" si="11"/>
        <v>175.99999999993088</v>
      </c>
      <c r="AE18" s="46">
        <v>5313.059</v>
      </c>
      <c r="AF18" s="66">
        <f t="shared" si="12"/>
        <v>599.9999999994543</v>
      </c>
      <c r="AG18" s="29">
        <v>1837.73</v>
      </c>
      <c r="AH18" s="66">
        <f t="shared" si="12"/>
        <v>0</v>
      </c>
      <c r="AI18" s="29">
        <v>971.15</v>
      </c>
      <c r="AJ18" s="66">
        <f t="shared" si="12"/>
        <v>1739.9999999997817</v>
      </c>
      <c r="AK18" s="29">
        <v>212.34</v>
      </c>
      <c r="AL18" s="66">
        <f t="shared" si="12"/>
        <v>0</v>
      </c>
      <c r="AM18" s="29">
        <v>0.14</v>
      </c>
      <c r="AN18" s="66">
        <f t="shared" si="13"/>
        <v>0</v>
      </c>
      <c r="AO18" s="71">
        <f t="shared" si="19"/>
        <v>2995.9999999987303</v>
      </c>
      <c r="AP18" s="11"/>
      <c r="AQ18" s="12">
        <f t="shared" si="14"/>
        <v>0</v>
      </c>
      <c r="AR18" s="11"/>
      <c r="AS18" s="12">
        <f t="shared" si="15"/>
        <v>0</v>
      </c>
      <c r="AT18" s="11"/>
      <c r="AU18" s="12">
        <f t="shared" si="16"/>
        <v>0</v>
      </c>
      <c r="AV18" s="11"/>
      <c r="AW18" s="12">
        <f t="shared" si="17"/>
        <v>0</v>
      </c>
      <c r="AX18" s="10">
        <f t="shared" si="18"/>
        <v>5355.9999999983465</v>
      </c>
    </row>
    <row r="19" spans="1:50" ht="14.25" thickBot="1" thickTop="1">
      <c r="A19" s="5" t="s">
        <v>16</v>
      </c>
      <c r="B19" s="46">
        <v>2482.696</v>
      </c>
      <c r="C19" s="12">
        <f t="shared" si="0"/>
        <v>230.99999999931242</v>
      </c>
      <c r="D19" s="33">
        <v>623.616</v>
      </c>
      <c r="E19" s="12">
        <f t="shared" si="1"/>
        <v>64.00000000007822</v>
      </c>
      <c r="F19" s="46">
        <v>1754.893</v>
      </c>
      <c r="G19" s="12">
        <f t="shared" si="2"/>
        <v>141.0000000000764</v>
      </c>
      <c r="H19" s="29">
        <v>2794.89</v>
      </c>
      <c r="I19" s="12">
        <f t="shared" si="2"/>
        <v>510.0000000002183</v>
      </c>
      <c r="J19" s="29">
        <v>3326.086</v>
      </c>
      <c r="K19" s="66">
        <f t="shared" si="3"/>
        <v>0</v>
      </c>
      <c r="L19" s="29">
        <v>1301.07</v>
      </c>
      <c r="M19" s="69">
        <f t="shared" si="3"/>
        <v>0</v>
      </c>
      <c r="N19" s="29">
        <v>600.36</v>
      </c>
      <c r="O19" s="66">
        <f t="shared" si="3"/>
        <v>899.9999999998636</v>
      </c>
      <c r="P19" s="29">
        <v>515.93</v>
      </c>
      <c r="Q19" s="66">
        <f t="shared" si="4"/>
        <v>59.99999999994543</v>
      </c>
      <c r="R19" s="29">
        <v>196.88</v>
      </c>
      <c r="S19" s="66">
        <f t="shared" si="5"/>
        <v>239.99999999995225</v>
      </c>
      <c r="T19" s="73">
        <f t="shared" si="6"/>
        <v>2145.9999999994466</v>
      </c>
      <c r="U19" s="29">
        <v>4724.91</v>
      </c>
      <c r="V19" s="12">
        <f t="shared" si="7"/>
        <v>0</v>
      </c>
      <c r="W19" s="30">
        <v>2368.27</v>
      </c>
      <c r="X19" s="12">
        <f t="shared" si="8"/>
        <v>0</v>
      </c>
      <c r="Y19" s="46">
        <v>239.568</v>
      </c>
      <c r="Z19" s="12">
        <f t="shared" si="9"/>
        <v>32.00000000003911</v>
      </c>
      <c r="AA19" s="46">
        <v>9853.061</v>
      </c>
      <c r="AB19" s="12">
        <f t="shared" si="10"/>
        <v>427.9999999998836</v>
      </c>
      <c r="AC19" s="80">
        <v>1335.118</v>
      </c>
      <c r="AD19" s="12">
        <f t="shared" si="11"/>
        <v>119.99999999989086</v>
      </c>
      <c r="AE19" s="46">
        <v>5313.253</v>
      </c>
      <c r="AF19" s="66">
        <f t="shared" si="12"/>
        <v>581.9999999985157</v>
      </c>
      <c r="AG19" s="29">
        <v>1837.73</v>
      </c>
      <c r="AH19" s="66">
        <f t="shared" si="12"/>
        <v>0</v>
      </c>
      <c r="AI19" s="29">
        <v>971.45</v>
      </c>
      <c r="AJ19" s="66">
        <f t="shared" si="12"/>
        <v>1800.0000000004093</v>
      </c>
      <c r="AK19" s="29">
        <v>212.34</v>
      </c>
      <c r="AL19" s="66">
        <f t="shared" si="12"/>
        <v>0</v>
      </c>
      <c r="AM19" s="29">
        <v>0.14</v>
      </c>
      <c r="AN19" s="66">
        <f t="shared" si="13"/>
        <v>0</v>
      </c>
      <c r="AO19" s="71">
        <f t="shared" si="19"/>
        <v>2961.9999999987385</v>
      </c>
      <c r="AP19" s="11"/>
      <c r="AQ19" s="12">
        <f t="shared" si="14"/>
        <v>0</v>
      </c>
      <c r="AR19" s="11"/>
      <c r="AS19" s="12">
        <f t="shared" si="15"/>
        <v>0</v>
      </c>
      <c r="AT19" s="11"/>
      <c r="AU19" s="12">
        <f t="shared" si="16"/>
        <v>0</v>
      </c>
      <c r="AV19" s="11"/>
      <c r="AW19" s="12">
        <f t="shared" si="17"/>
        <v>0</v>
      </c>
      <c r="AX19" s="10">
        <f t="shared" si="18"/>
        <v>5107.999999998185</v>
      </c>
    </row>
    <row r="20" spans="1:50" ht="14.25" thickBot="1" thickTop="1">
      <c r="A20" s="5" t="s">
        <v>17</v>
      </c>
      <c r="B20" s="46">
        <v>2482.782</v>
      </c>
      <c r="C20" s="12">
        <f t="shared" si="0"/>
        <v>258.0000000007203</v>
      </c>
      <c r="D20" s="33">
        <v>623.65</v>
      </c>
      <c r="E20" s="12">
        <f t="shared" si="1"/>
        <v>67.99999999998363</v>
      </c>
      <c r="F20" s="46">
        <v>1755.028</v>
      </c>
      <c r="G20" s="12">
        <f t="shared" si="2"/>
        <v>404.9999999999727</v>
      </c>
      <c r="H20" s="29">
        <v>2795.04</v>
      </c>
      <c r="I20" s="12">
        <f t="shared" si="2"/>
        <v>450.00000000027285</v>
      </c>
      <c r="J20" s="29">
        <v>3326.086</v>
      </c>
      <c r="K20" s="66">
        <f t="shared" si="3"/>
        <v>0</v>
      </c>
      <c r="L20" s="29">
        <v>1301.07</v>
      </c>
      <c r="M20" s="69">
        <f t="shared" si="3"/>
        <v>0</v>
      </c>
      <c r="N20" s="29">
        <v>600.55</v>
      </c>
      <c r="O20" s="66">
        <f t="shared" si="3"/>
        <v>1139.9999999996453</v>
      </c>
      <c r="P20" s="29">
        <v>515.94</v>
      </c>
      <c r="Q20" s="66">
        <f t="shared" si="4"/>
        <v>60.00000000062755</v>
      </c>
      <c r="R20" s="29">
        <v>196.92</v>
      </c>
      <c r="S20" s="66">
        <f t="shared" si="5"/>
        <v>239.99999999995225</v>
      </c>
      <c r="T20" s="73">
        <f t="shared" si="6"/>
        <v>2621.0000000011746</v>
      </c>
      <c r="U20" s="29">
        <v>4724.91</v>
      </c>
      <c r="V20" s="12">
        <f t="shared" si="7"/>
        <v>0</v>
      </c>
      <c r="W20" s="30">
        <v>2368.27</v>
      </c>
      <c r="X20" s="12">
        <f t="shared" si="8"/>
        <v>0</v>
      </c>
      <c r="Y20" s="46">
        <v>239.576</v>
      </c>
      <c r="Z20" s="12">
        <f t="shared" si="9"/>
        <v>31.99999999992542</v>
      </c>
      <c r="AA20" s="46">
        <v>9853.302</v>
      </c>
      <c r="AB20" s="12">
        <f t="shared" si="10"/>
        <v>481.9999999999709</v>
      </c>
      <c r="AC20" s="29">
        <v>1335.174</v>
      </c>
      <c r="AD20" s="12">
        <f t="shared" si="11"/>
        <v>112.00000000008004</v>
      </c>
      <c r="AE20" s="46">
        <v>5313.469</v>
      </c>
      <c r="AF20" s="66">
        <f t="shared" si="12"/>
        <v>648.0000000010477</v>
      </c>
      <c r="AG20" s="29">
        <v>1837.73</v>
      </c>
      <c r="AH20" s="66">
        <f t="shared" si="12"/>
        <v>0</v>
      </c>
      <c r="AI20" s="29">
        <v>971.77</v>
      </c>
      <c r="AJ20" s="66">
        <f t="shared" si="12"/>
        <v>1919.999999999618</v>
      </c>
      <c r="AK20" s="29">
        <v>212.34</v>
      </c>
      <c r="AL20" s="66">
        <f t="shared" si="12"/>
        <v>0</v>
      </c>
      <c r="AM20" s="29">
        <v>0.14</v>
      </c>
      <c r="AN20" s="66">
        <f t="shared" si="13"/>
        <v>0</v>
      </c>
      <c r="AO20" s="71">
        <f t="shared" si="19"/>
        <v>3194.000000000642</v>
      </c>
      <c r="AP20" s="11"/>
      <c r="AQ20" s="12">
        <f t="shared" si="14"/>
        <v>0</v>
      </c>
      <c r="AR20" s="11"/>
      <c r="AS20" s="12">
        <f t="shared" si="15"/>
        <v>0</v>
      </c>
      <c r="AT20" s="11"/>
      <c r="AU20" s="12">
        <f t="shared" si="16"/>
        <v>0</v>
      </c>
      <c r="AV20" s="11"/>
      <c r="AW20" s="12">
        <f t="shared" si="17"/>
        <v>0</v>
      </c>
      <c r="AX20" s="10">
        <f t="shared" si="18"/>
        <v>5815.000000001817</v>
      </c>
    </row>
    <row r="21" spans="1:50" ht="14.25" thickBot="1" thickTop="1">
      <c r="A21" s="5" t="s">
        <v>18</v>
      </c>
      <c r="B21" s="46">
        <v>2482.842</v>
      </c>
      <c r="C21" s="12">
        <f t="shared" si="0"/>
        <v>179.9999999998363</v>
      </c>
      <c r="D21" s="33">
        <v>623.675</v>
      </c>
      <c r="E21" s="12">
        <f t="shared" si="1"/>
        <v>49.999999999954525</v>
      </c>
      <c r="F21" s="46">
        <v>1755.121</v>
      </c>
      <c r="G21" s="12">
        <f t="shared" si="2"/>
        <v>279.00000000022374</v>
      </c>
      <c r="H21" s="29">
        <v>2795.13</v>
      </c>
      <c r="I21" s="12">
        <f t="shared" si="2"/>
        <v>270.00000000043656</v>
      </c>
      <c r="J21" s="29">
        <v>3326.086</v>
      </c>
      <c r="K21" s="66">
        <f t="shared" si="3"/>
        <v>0</v>
      </c>
      <c r="L21" s="29">
        <v>1301.07</v>
      </c>
      <c r="M21" s="69">
        <f t="shared" si="3"/>
        <v>0</v>
      </c>
      <c r="N21" s="29">
        <v>600.68</v>
      </c>
      <c r="O21" s="66">
        <f t="shared" si="3"/>
        <v>779.9999999999727</v>
      </c>
      <c r="P21" s="29">
        <v>515.95</v>
      </c>
      <c r="Q21" s="66">
        <f t="shared" si="4"/>
        <v>59.99999999994543</v>
      </c>
      <c r="R21" s="29">
        <v>196.94</v>
      </c>
      <c r="S21" s="66">
        <f t="shared" si="5"/>
        <v>120.00000000006139</v>
      </c>
      <c r="T21" s="73">
        <f t="shared" si="6"/>
        <v>1739.0000000004306</v>
      </c>
      <c r="U21" s="29">
        <v>4724.91</v>
      </c>
      <c r="V21" s="12">
        <f t="shared" si="7"/>
        <v>0</v>
      </c>
      <c r="W21" s="30">
        <v>2368.27</v>
      </c>
      <c r="X21" s="12">
        <f t="shared" si="8"/>
        <v>0</v>
      </c>
      <c r="Y21" s="46">
        <v>239.583</v>
      </c>
      <c r="Z21" s="12">
        <f t="shared" si="9"/>
        <v>28.00000000002001</v>
      </c>
      <c r="AA21" s="46">
        <v>9853.478</v>
      </c>
      <c r="AB21" s="12">
        <f t="shared" si="10"/>
        <v>351.99999999895226</v>
      </c>
      <c r="AC21" s="46">
        <v>1335.215</v>
      </c>
      <c r="AD21" s="12">
        <f t="shared" si="11"/>
        <v>81.99999999987995</v>
      </c>
      <c r="AE21" s="46">
        <v>5313.635</v>
      </c>
      <c r="AF21" s="66">
        <f t="shared" si="12"/>
        <v>498.00000000050204</v>
      </c>
      <c r="AG21" s="29">
        <v>1837.73</v>
      </c>
      <c r="AH21" s="66">
        <f t="shared" si="12"/>
        <v>0</v>
      </c>
      <c r="AI21" s="29">
        <v>972.02</v>
      </c>
      <c r="AJ21" s="66">
        <f t="shared" si="12"/>
        <v>1500</v>
      </c>
      <c r="AK21" s="29">
        <v>212.34</v>
      </c>
      <c r="AL21" s="66">
        <f t="shared" si="12"/>
        <v>0</v>
      </c>
      <c r="AM21" s="29">
        <v>0.14</v>
      </c>
      <c r="AN21" s="66">
        <f t="shared" si="13"/>
        <v>0</v>
      </c>
      <c r="AO21" s="71">
        <f t="shared" si="19"/>
        <v>2459.9999999993543</v>
      </c>
      <c r="AP21" s="11"/>
      <c r="AQ21" s="12">
        <f t="shared" si="14"/>
        <v>0</v>
      </c>
      <c r="AR21" s="11"/>
      <c r="AS21" s="12">
        <f t="shared" si="15"/>
        <v>0</v>
      </c>
      <c r="AT21" s="11"/>
      <c r="AU21" s="12">
        <f t="shared" si="16"/>
        <v>0</v>
      </c>
      <c r="AV21" s="11"/>
      <c r="AW21" s="12">
        <f t="shared" si="17"/>
        <v>0</v>
      </c>
      <c r="AX21" s="10">
        <f t="shared" si="18"/>
        <v>4198.999999999785</v>
      </c>
    </row>
    <row r="22" spans="1:50" ht="14.25" thickBot="1" thickTop="1">
      <c r="A22" s="5" t="s">
        <v>19</v>
      </c>
      <c r="B22" s="46">
        <v>2482.908</v>
      </c>
      <c r="C22" s="12">
        <f t="shared" si="0"/>
        <v>197.99999999941065</v>
      </c>
      <c r="D22" s="33">
        <v>623.706</v>
      </c>
      <c r="E22" s="12">
        <f t="shared" si="1"/>
        <v>62.00000000012551</v>
      </c>
      <c r="F22" s="46">
        <v>1755.225</v>
      </c>
      <c r="G22" s="12">
        <f t="shared" si="2"/>
        <v>311.9999999994434</v>
      </c>
      <c r="H22" s="29">
        <v>2795.27</v>
      </c>
      <c r="I22" s="12">
        <f t="shared" si="2"/>
        <v>419.999999999618</v>
      </c>
      <c r="J22" s="29">
        <v>3326.086</v>
      </c>
      <c r="K22" s="66">
        <f t="shared" si="3"/>
        <v>0</v>
      </c>
      <c r="L22" s="29">
        <v>1301.07</v>
      </c>
      <c r="M22" s="69">
        <f t="shared" si="3"/>
        <v>0</v>
      </c>
      <c r="N22" s="29">
        <v>600.83</v>
      </c>
      <c r="O22" s="66">
        <f t="shared" si="3"/>
        <v>900.0000000005457</v>
      </c>
      <c r="P22" s="29">
        <v>515.96</v>
      </c>
      <c r="Q22" s="66">
        <f t="shared" si="4"/>
        <v>59.99999999994543</v>
      </c>
      <c r="R22" s="29">
        <v>196.96</v>
      </c>
      <c r="S22" s="66">
        <f t="shared" si="5"/>
        <v>120.00000000006139</v>
      </c>
      <c r="T22" s="73">
        <f t="shared" si="6"/>
        <v>2071.99999999915</v>
      </c>
      <c r="U22" s="29">
        <v>4724.91</v>
      </c>
      <c r="V22" s="12">
        <f t="shared" si="7"/>
        <v>0</v>
      </c>
      <c r="W22" s="30">
        <v>2368.27</v>
      </c>
      <c r="X22" s="12">
        <f t="shared" si="8"/>
        <v>0</v>
      </c>
      <c r="Y22" s="46">
        <v>239.59</v>
      </c>
      <c r="Z22" s="12">
        <f t="shared" si="9"/>
        <v>28.00000000002001</v>
      </c>
      <c r="AA22" s="46">
        <v>9853.678</v>
      </c>
      <c r="AB22" s="12">
        <f t="shared" si="10"/>
        <v>400.0000000014552</v>
      </c>
      <c r="AC22" s="46">
        <v>1335.261</v>
      </c>
      <c r="AD22" s="12">
        <f t="shared" si="11"/>
        <v>92.00000000009823</v>
      </c>
      <c r="AE22" s="46">
        <v>5313.823</v>
      </c>
      <c r="AF22" s="66">
        <f t="shared" si="12"/>
        <v>564.0000000003056</v>
      </c>
      <c r="AG22" s="29">
        <v>1837.73</v>
      </c>
      <c r="AH22" s="66">
        <f t="shared" si="12"/>
        <v>0</v>
      </c>
      <c r="AI22" s="29">
        <v>972.28</v>
      </c>
      <c r="AJ22" s="66">
        <f t="shared" si="12"/>
        <v>1559.9999999999454</v>
      </c>
      <c r="AK22" s="29">
        <v>212.34</v>
      </c>
      <c r="AL22" s="66">
        <f t="shared" si="12"/>
        <v>0</v>
      </c>
      <c r="AM22" s="29">
        <v>0.14</v>
      </c>
      <c r="AN22" s="66">
        <f t="shared" si="13"/>
        <v>0</v>
      </c>
      <c r="AO22" s="71">
        <f t="shared" si="19"/>
        <v>2644.0000000018244</v>
      </c>
      <c r="AP22" s="11"/>
      <c r="AQ22" s="12">
        <f t="shared" si="14"/>
        <v>0</v>
      </c>
      <c r="AR22" s="11"/>
      <c r="AS22" s="12">
        <f t="shared" si="15"/>
        <v>0</v>
      </c>
      <c r="AT22" s="11"/>
      <c r="AU22" s="12">
        <f t="shared" si="16"/>
        <v>0</v>
      </c>
      <c r="AV22" s="11"/>
      <c r="AW22" s="12">
        <f t="shared" si="17"/>
        <v>0</v>
      </c>
      <c r="AX22" s="10">
        <f t="shared" si="18"/>
        <v>4716.000000000975</v>
      </c>
    </row>
    <row r="23" spans="1:50" ht="14.25" thickBot="1" thickTop="1">
      <c r="A23" s="5" t="s">
        <v>20</v>
      </c>
      <c r="B23" s="46">
        <v>2482.977</v>
      </c>
      <c r="C23" s="12">
        <f t="shared" si="0"/>
        <v>206.99999999987995</v>
      </c>
      <c r="D23" s="33">
        <v>623.737</v>
      </c>
      <c r="E23" s="12">
        <f t="shared" si="1"/>
        <v>61.99999999989814</v>
      </c>
      <c r="F23" s="46">
        <v>1755.341</v>
      </c>
      <c r="G23" s="12">
        <f t="shared" si="2"/>
        <v>347.99999999995634</v>
      </c>
      <c r="H23" s="29">
        <v>2795.41</v>
      </c>
      <c r="I23" s="12">
        <f t="shared" si="2"/>
        <v>419.999999999618</v>
      </c>
      <c r="J23" s="29">
        <v>3326.086</v>
      </c>
      <c r="K23" s="66">
        <f t="shared" si="3"/>
        <v>0</v>
      </c>
      <c r="L23" s="29">
        <v>1301.07</v>
      </c>
      <c r="M23" s="69">
        <f t="shared" si="3"/>
        <v>0</v>
      </c>
      <c r="N23" s="29">
        <v>600.99</v>
      </c>
      <c r="O23" s="66">
        <f t="shared" si="3"/>
        <v>959.999999999809</v>
      </c>
      <c r="P23" s="29">
        <v>515.97</v>
      </c>
      <c r="Q23" s="66">
        <f t="shared" si="4"/>
        <v>59.99999999994543</v>
      </c>
      <c r="R23" s="29">
        <v>196.99</v>
      </c>
      <c r="S23" s="66">
        <f t="shared" si="5"/>
        <v>180.00000000000682</v>
      </c>
      <c r="T23" s="73">
        <f t="shared" si="6"/>
        <v>2236.9999999991137</v>
      </c>
      <c r="U23" s="29">
        <v>4724.91</v>
      </c>
      <c r="V23" s="12">
        <f t="shared" si="7"/>
        <v>0</v>
      </c>
      <c r="W23" s="30">
        <v>2368.27</v>
      </c>
      <c r="X23" s="12">
        <f t="shared" si="8"/>
        <v>0</v>
      </c>
      <c r="Y23" s="46">
        <v>239.598</v>
      </c>
      <c r="Z23" s="12">
        <f t="shared" si="9"/>
        <v>32.00000000003911</v>
      </c>
      <c r="AA23" s="46">
        <v>9853.895</v>
      </c>
      <c r="AB23" s="12">
        <f t="shared" si="10"/>
        <v>434.00000000110595</v>
      </c>
      <c r="AC23" s="46">
        <v>1335.308</v>
      </c>
      <c r="AD23" s="12">
        <f t="shared" si="11"/>
        <v>94.00000000005093</v>
      </c>
      <c r="AE23" s="46">
        <v>5314.029</v>
      </c>
      <c r="AF23" s="66">
        <f t="shared" si="12"/>
        <v>618.0000000003929</v>
      </c>
      <c r="AG23" s="29">
        <v>1837.73</v>
      </c>
      <c r="AH23" s="66">
        <f t="shared" si="12"/>
        <v>0</v>
      </c>
      <c r="AI23" s="29">
        <v>972.6</v>
      </c>
      <c r="AJ23" s="66">
        <f t="shared" si="12"/>
        <v>1920.0000000003001</v>
      </c>
      <c r="AK23" s="29">
        <v>212.34</v>
      </c>
      <c r="AL23" s="66">
        <f t="shared" si="12"/>
        <v>0</v>
      </c>
      <c r="AM23" s="29">
        <v>0.14</v>
      </c>
      <c r="AN23" s="66">
        <f t="shared" si="13"/>
        <v>0</v>
      </c>
      <c r="AO23" s="71">
        <f t="shared" si="19"/>
        <v>3098.000000001889</v>
      </c>
      <c r="AP23" s="11"/>
      <c r="AQ23" s="12">
        <f t="shared" si="14"/>
        <v>0</v>
      </c>
      <c r="AR23" s="11"/>
      <c r="AS23" s="12">
        <f t="shared" si="15"/>
        <v>0</v>
      </c>
      <c r="AT23" s="11"/>
      <c r="AU23" s="12">
        <f t="shared" si="16"/>
        <v>0</v>
      </c>
      <c r="AV23" s="11"/>
      <c r="AW23" s="12">
        <f t="shared" si="17"/>
        <v>0</v>
      </c>
      <c r="AX23" s="10">
        <f t="shared" si="18"/>
        <v>5335.000000001002</v>
      </c>
    </row>
    <row r="24" spans="1:50" ht="14.25" thickBot="1" thickTop="1">
      <c r="A24" s="5" t="s">
        <v>21</v>
      </c>
      <c r="B24" s="46">
        <v>2483.048</v>
      </c>
      <c r="C24" s="12">
        <f t="shared" si="0"/>
        <v>212.99999999973807</v>
      </c>
      <c r="D24" s="33">
        <v>623.768</v>
      </c>
      <c r="E24" s="12">
        <f t="shared" si="1"/>
        <v>62.00000000012551</v>
      </c>
      <c r="F24" s="46">
        <v>1755.47</v>
      </c>
      <c r="G24" s="12">
        <f t="shared" si="2"/>
        <v>387.00000000039836</v>
      </c>
      <c r="H24" s="29">
        <v>2795.55</v>
      </c>
      <c r="I24" s="12">
        <f t="shared" si="2"/>
        <v>420.00000000098225</v>
      </c>
      <c r="J24" s="29">
        <v>3326.086</v>
      </c>
      <c r="K24" s="66">
        <f t="shared" si="3"/>
        <v>0</v>
      </c>
      <c r="L24" s="29">
        <v>1301.07</v>
      </c>
      <c r="M24" s="69">
        <f t="shared" si="3"/>
        <v>0</v>
      </c>
      <c r="N24" s="29">
        <v>601.16</v>
      </c>
      <c r="O24" s="66">
        <f t="shared" si="3"/>
        <v>1019.9999999997544</v>
      </c>
      <c r="P24" s="29">
        <v>515.98</v>
      </c>
      <c r="Q24" s="66">
        <f t="shared" si="4"/>
        <v>59.99999999994543</v>
      </c>
      <c r="R24" s="29">
        <v>197.03</v>
      </c>
      <c r="S24" s="66">
        <f t="shared" si="5"/>
        <v>239.99999999995225</v>
      </c>
      <c r="T24" s="73">
        <f t="shared" si="6"/>
        <v>2402.0000000008963</v>
      </c>
      <c r="U24" s="29">
        <v>4724.91</v>
      </c>
      <c r="V24" s="12">
        <f t="shared" si="7"/>
        <v>0</v>
      </c>
      <c r="W24" s="30">
        <v>2368.27</v>
      </c>
      <c r="X24" s="12">
        <f t="shared" si="8"/>
        <v>0</v>
      </c>
      <c r="Y24" s="46">
        <v>239.606</v>
      </c>
      <c r="Z24" s="12">
        <f t="shared" si="9"/>
        <v>31.99999999992542</v>
      </c>
      <c r="AA24" s="46">
        <v>9854.111</v>
      </c>
      <c r="AB24" s="12">
        <f t="shared" si="10"/>
        <v>432.0000000006985</v>
      </c>
      <c r="AC24" s="46">
        <v>1335.357</v>
      </c>
      <c r="AD24" s="12">
        <f t="shared" si="11"/>
        <v>97.99999999995634</v>
      </c>
      <c r="AE24" s="46">
        <v>5314.226</v>
      </c>
      <c r="AF24" s="66">
        <f t="shared" si="12"/>
        <v>590.9999999976208</v>
      </c>
      <c r="AG24" s="29">
        <v>1837.73</v>
      </c>
      <c r="AH24" s="66">
        <f t="shared" si="12"/>
        <v>0</v>
      </c>
      <c r="AI24" s="29">
        <v>972.89</v>
      </c>
      <c r="AJ24" s="66">
        <f t="shared" si="12"/>
        <v>1739.9999999997817</v>
      </c>
      <c r="AK24" s="29">
        <v>212.34</v>
      </c>
      <c r="AL24" s="66">
        <f t="shared" si="12"/>
        <v>0</v>
      </c>
      <c r="AM24" s="29">
        <v>0.14</v>
      </c>
      <c r="AN24" s="66">
        <f t="shared" si="13"/>
        <v>0</v>
      </c>
      <c r="AO24" s="71">
        <f t="shared" si="19"/>
        <v>2892.9999999979827</v>
      </c>
      <c r="AP24" s="11"/>
      <c r="AQ24" s="12">
        <f t="shared" si="14"/>
        <v>0</v>
      </c>
      <c r="AR24" s="11"/>
      <c r="AS24" s="12">
        <f t="shared" si="15"/>
        <v>0</v>
      </c>
      <c r="AT24" s="11"/>
      <c r="AU24" s="12">
        <f t="shared" si="16"/>
        <v>0</v>
      </c>
      <c r="AV24" s="11"/>
      <c r="AW24" s="12">
        <f t="shared" si="17"/>
        <v>0</v>
      </c>
      <c r="AX24" s="10">
        <f t="shared" si="18"/>
        <v>5294.9999999988795</v>
      </c>
    </row>
    <row r="25" spans="1:50" ht="14.25" thickBot="1" thickTop="1">
      <c r="A25" s="5" t="s">
        <v>22</v>
      </c>
      <c r="B25" s="46">
        <v>2483.113</v>
      </c>
      <c r="C25" s="12">
        <f t="shared" si="0"/>
        <v>195.0000000001637</v>
      </c>
      <c r="D25" s="33">
        <v>623.796</v>
      </c>
      <c r="E25" s="12">
        <f t="shared" si="1"/>
        <v>56.00000000004002</v>
      </c>
      <c r="F25" s="46">
        <v>1755.604</v>
      </c>
      <c r="G25" s="12">
        <f t="shared" si="2"/>
        <v>402.00000000004366</v>
      </c>
      <c r="H25" s="29">
        <v>2795.65</v>
      </c>
      <c r="I25" s="12">
        <f t="shared" si="2"/>
        <v>299.99999999972715</v>
      </c>
      <c r="J25" s="29">
        <v>3326.086</v>
      </c>
      <c r="K25" s="66">
        <f t="shared" si="3"/>
        <v>0</v>
      </c>
      <c r="L25" s="29">
        <v>1301.07</v>
      </c>
      <c r="M25" s="69">
        <f t="shared" si="3"/>
        <v>0</v>
      </c>
      <c r="N25" s="29">
        <v>601.31</v>
      </c>
      <c r="O25" s="66">
        <f t="shared" si="3"/>
        <v>899.9999999998636</v>
      </c>
      <c r="P25" s="29">
        <v>515.99</v>
      </c>
      <c r="Q25" s="66">
        <f t="shared" si="4"/>
        <v>59.99999999994543</v>
      </c>
      <c r="R25" s="29">
        <v>197.06</v>
      </c>
      <c r="S25" s="66">
        <f t="shared" si="5"/>
        <v>180.00000000000682</v>
      </c>
      <c r="T25" s="73">
        <f t="shared" si="6"/>
        <v>2092.9999999997904</v>
      </c>
      <c r="U25" s="29">
        <v>4724.91</v>
      </c>
      <c r="V25" s="12">
        <f t="shared" si="7"/>
        <v>0</v>
      </c>
      <c r="W25" s="30">
        <v>2368.27</v>
      </c>
      <c r="X25" s="12">
        <f t="shared" si="8"/>
        <v>0</v>
      </c>
      <c r="Y25" s="46">
        <v>239.613</v>
      </c>
      <c r="Z25" s="12">
        <f t="shared" si="9"/>
        <v>28.00000000002001</v>
      </c>
      <c r="AA25" s="46">
        <v>9854.317</v>
      </c>
      <c r="AB25" s="12">
        <f t="shared" si="10"/>
        <v>411.99999999662396</v>
      </c>
      <c r="AC25" s="46">
        <v>1335.406</v>
      </c>
      <c r="AD25" s="12">
        <f t="shared" si="11"/>
        <v>97.99999999995634</v>
      </c>
      <c r="AE25" s="46">
        <v>5314.414</v>
      </c>
      <c r="AF25" s="66">
        <f t="shared" si="12"/>
        <v>564.0000000003056</v>
      </c>
      <c r="AG25" s="29">
        <v>1837.73</v>
      </c>
      <c r="AH25" s="66">
        <f t="shared" si="12"/>
        <v>0</v>
      </c>
      <c r="AI25" s="29">
        <v>973.17</v>
      </c>
      <c r="AJ25" s="66">
        <f t="shared" si="12"/>
        <v>1679.9999999998363</v>
      </c>
      <c r="AK25" s="29">
        <v>212.34</v>
      </c>
      <c r="AL25" s="66">
        <f t="shared" si="12"/>
        <v>0</v>
      </c>
      <c r="AM25" s="29">
        <v>0.14</v>
      </c>
      <c r="AN25" s="66">
        <f t="shared" si="13"/>
        <v>0</v>
      </c>
      <c r="AO25" s="71">
        <f t="shared" si="19"/>
        <v>2781.999999996742</v>
      </c>
      <c r="AP25" s="11"/>
      <c r="AQ25" s="12">
        <f t="shared" si="14"/>
        <v>0</v>
      </c>
      <c r="AR25" s="11"/>
      <c r="AS25" s="12">
        <f t="shared" si="15"/>
        <v>0</v>
      </c>
      <c r="AT25" s="11"/>
      <c r="AU25" s="12">
        <f t="shared" si="16"/>
        <v>0</v>
      </c>
      <c r="AV25" s="11"/>
      <c r="AW25" s="12">
        <f t="shared" si="17"/>
        <v>0</v>
      </c>
      <c r="AX25" s="10">
        <f t="shared" si="18"/>
        <v>4874.999999996533</v>
      </c>
    </row>
    <row r="26" spans="1:50" ht="14.25" thickBot="1" thickTop="1">
      <c r="A26" s="5" t="s">
        <v>23</v>
      </c>
      <c r="B26" s="46">
        <v>2483.19</v>
      </c>
      <c r="C26" s="12">
        <f t="shared" si="0"/>
        <v>231.00000000067666</v>
      </c>
      <c r="D26" s="33">
        <v>623.828</v>
      </c>
      <c r="E26" s="12">
        <f t="shared" si="1"/>
        <v>63.99999999985084</v>
      </c>
      <c r="F26" s="46">
        <v>1755.753</v>
      </c>
      <c r="G26" s="12">
        <f t="shared" si="2"/>
        <v>446.99999999966167</v>
      </c>
      <c r="H26" s="29">
        <v>2795.74</v>
      </c>
      <c r="I26" s="12">
        <f t="shared" si="2"/>
        <v>269.9999999990723</v>
      </c>
      <c r="J26" s="29">
        <v>3326.086</v>
      </c>
      <c r="K26" s="66">
        <f t="shared" si="3"/>
        <v>0</v>
      </c>
      <c r="L26" s="29">
        <v>1301.07</v>
      </c>
      <c r="M26" s="69">
        <f t="shared" si="3"/>
        <v>0</v>
      </c>
      <c r="N26" s="29">
        <v>601.47</v>
      </c>
      <c r="O26" s="66">
        <f t="shared" si="3"/>
        <v>960.0000000004911</v>
      </c>
      <c r="P26" s="29">
        <v>516.01</v>
      </c>
      <c r="Q26" s="66">
        <f t="shared" si="4"/>
        <v>119.99999999989086</v>
      </c>
      <c r="R26" s="29">
        <v>197.09</v>
      </c>
      <c r="S26" s="66">
        <f t="shared" si="5"/>
        <v>180.00000000000682</v>
      </c>
      <c r="T26" s="73">
        <f t="shared" si="6"/>
        <v>2271.9999999996503</v>
      </c>
      <c r="U26" s="29">
        <v>4724.91</v>
      </c>
      <c r="V26" s="12">
        <f t="shared" si="7"/>
        <v>0</v>
      </c>
      <c r="W26" s="30">
        <v>2368.27</v>
      </c>
      <c r="X26" s="12">
        <f t="shared" si="8"/>
        <v>0</v>
      </c>
      <c r="Y26" s="46">
        <v>239.621</v>
      </c>
      <c r="Z26" s="12">
        <f t="shared" si="9"/>
        <v>32.00000000003911</v>
      </c>
      <c r="AA26" s="46">
        <v>9854.559</v>
      </c>
      <c r="AB26" s="12">
        <f t="shared" si="10"/>
        <v>484.00000000037835</v>
      </c>
      <c r="AC26" s="46">
        <v>1335.452</v>
      </c>
      <c r="AD26" s="12">
        <f t="shared" si="11"/>
        <v>92.00000000009823</v>
      </c>
      <c r="AE26" s="46">
        <v>5314.621</v>
      </c>
      <c r="AF26" s="66">
        <f t="shared" si="12"/>
        <v>621.0000000010041</v>
      </c>
      <c r="AG26" s="29">
        <v>1837.73</v>
      </c>
      <c r="AH26" s="66">
        <f t="shared" si="12"/>
        <v>0</v>
      </c>
      <c r="AI26" s="29">
        <v>973.49</v>
      </c>
      <c r="AJ26" s="66">
        <f t="shared" si="12"/>
        <v>1920.0000000003001</v>
      </c>
      <c r="AK26" s="29">
        <v>212.34</v>
      </c>
      <c r="AL26" s="66">
        <f t="shared" si="12"/>
        <v>0</v>
      </c>
      <c r="AM26" s="29">
        <v>0.14</v>
      </c>
      <c r="AN26" s="66">
        <f t="shared" si="13"/>
        <v>0</v>
      </c>
      <c r="AO26" s="71">
        <f t="shared" si="19"/>
        <v>3149.00000000182</v>
      </c>
      <c r="AP26" s="11"/>
      <c r="AQ26" s="12">
        <f t="shared" si="14"/>
        <v>0</v>
      </c>
      <c r="AR26" s="11"/>
      <c r="AS26" s="12">
        <f t="shared" si="15"/>
        <v>0</v>
      </c>
      <c r="AT26" s="11"/>
      <c r="AU26" s="12">
        <f t="shared" si="16"/>
        <v>0</v>
      </c>
      <c r="AV26" s="11"/>
      <c r="AW26" s="12">
        <f t="shared" si="17"/>
        <v>0</v>
      </c>
      <c r="AX26" s="10">
        <f t="shared" si="18"/>
        <v>5421.00000000147</v>
      </c>
    </row>
    <row r="27" spans="1:50" ht="14.25" thickBot="1" thickTop="1">
      <c r="A27" s="5" t="s">
        <v>24</v>
      </c>
      <c r="B27" s="46">
        <v>2483.239</v>
      </c>
      <c r="C27" s="12">
        <f t="shared" si="0"/>
        <v>146.99999999993452</v>
      </c>
      <c r="D27" s="33">
        <v>623.846</v>
      </c>
      <c r="E27" s="12">
        <f t="shared" si="1"/>
        <v>36.00000000005821</v>
      </c>
      <c r="F27" s="46">
        <v>1755.845</v>
      </c>
      <c r="G27" s="12">
        <f t="shared" si="2"/>
        <v>276.0000000002947</v>
      </c>
      <c r="H27" s="29">
        <v>2795.79</v>
      </c>
      <c r="I27" s="12">
        <f t="shared" si="2"/>
        <v>150.0000000005457</v>
      </c>
      <c r="J27" s="29">
        <v>3326.086</v>
      </c>
      <c r="K27" s="66">
        <f t="shared" si="3"/>
        <v>0</v>
      </c>
      <c r="L27" s="29">
        <v>1301.07</v>
      </c>
      <c r="M27" s="69">
        <f t="shared" si="3"/>
        <v>0</v>
      </c>
      <c r="N27" s="29">
        <v>601.57</v>
      </c>
      <c r="O27" s="66">
        <f t="shared" si="3"/>
        <v>600.0000000001364</v>
      </c>
      <c r="P27" s="29">
        <v>516.02</v>
      </c>
      <c r="Q27" s="66">
        <f t="shared" si="4"/>
        <v>59.99999999994543</v>
      </c>
      <c r="R27" s="29">
        <v>197.11</v>
      </c>
      <c r="S27" s="66">
        <f t="shared" si="5"/>
        <v>120.00000000006139</v>
      </c>
      <c r="T27" s="73">
        <f t="shared" si="6"/>
        <v>1389.0000000009763</v>
      </c>
      <c r="U27" s="29">
        <v>4724.91</v>
      </c>
      <c r="V27" s="12">
        <f t="shared" si="7"/>
        <v>0</v>
      </c>
      <c r="W27" s="30">
        <v>2368.27</v>
      </c>
      <c r="X27" s="12">
        <f t="shared" si="8"/>
        <v>0</v>
      </c>
      <c r="Y27" s="46">
        <v>239.626</v>
      </c>
      <c r="Z27" s="12">
        <f t="shared" si="9"/>
        <v>19.99999999998181</v>
      </c>
      <c r="AA27" s="46">
        <v>9854.704</v>
      </c>
      <c r="AB27" s="12">
        <f t="shared" si="10"/>
        <v>290.0000000008731</v>
      </c>
      <c r="AC27" s="46">
        <v>1335.481</v>
      </c>
      <c r="AD27" s="12">
        <f t="shared" si="11"/>
        <v>57.999999999992724</v>
      </c>
      <c r="AE27" s="46">
        <v>5314.741</v>
      </c>
      <c r="AF27" s="66">
        <f t="shared" si="12"/>
        <v>359.9999999996726</v>
      </c>
      <c r="AG27" s="29">
        <v>1837.73</v>
      </c>
      <c r="AH27" s="66">
        <f t="shared" si="12"/>
        <v>0</v>
      </c>
      <c r="AI27" s="29">
        <v>973.68</v>
      </c>
      <c r="AJ27" s="66">
        <f t="shared" si="12"/>
        <v>1139.9999999996453</v>
      </c>
      <c r="AK27" s="29">
        <v>212.34</v>
      </c>
      <c r="AL27" s="66">
        <f t="shared" si="12"/>
        <v>0</v>
      </c>
      <c r="AM27" s="29">
        <v>0.14</v>
      </c>
      <c r="AN27" s="66">
        <f t="shared" si="13"/>
        <v>0</v>
      </c>
      <c r="AO27" s="71">
        <f t="shared" si="19"/>
        <v>1868.0000000001655</v>
      </c>
      <c r="AP27" s="11"/>
      <c r="AQ27" s="12">
        <f t="shared" si="14"/>
        <v>0</v>
      </c>
      <c r="AR27" s="11"/>
      <c r="AS27" s="12">
        <f t="shared" si="15"/>
        <v>0</v>
      </c>
      <c r="AT27" s="11"/>
      <c r="AU27" s="12">
        <f t="shared" si="16"/>
        <v>0</v>
      </c>
      <c r="AV27" s="11"/>
      <c r="AW27" s="12">
        <f t="shared" si="17"/>
        <v>0</v>
      </c>
      <c r="AX27" s="10">
        <f t="shared" si="18"/>
        <v>3257.000000001142</v>
      </c>
    </row>
    <row r="28" spans="1:50" ht="14.25" thickBot="1" thickTop="1">
      <c r="A28" s="5" t="s">
        <v>25</v>
      </c>
      <c r="B28" s="46">
        <v>2483.338</v>
      </c>
      <c r="C28" s="12">
        <f t="shared" si="0"/>
        <v>297.0000000004802</v>
      </c>
      <c r="D28" s="33">
        <v>623.886</v>
      </c>
      <c r="E28" s="12">
        <f t="shared" si="1"/>
        <v>79.99999999992724</v>
      </c>
      <c r="F28" s="46">
        <v>1756.031</v>
      </c>
      <c r="G28" s="12">
        <f t="shared" si="2"/>
        <v>557.9999999997654</v>
      </c>
      <c r="H28" s="29">
        <v>2795.88</v>
      </c>
      <c r="I28" s="12">
        <f t="shared" si="2"/>
        <v>270.00000000043656</v>
      </c>
      <c r="J28" s="29">
        <v>3326.086</v>
      </c>
      <c r="K28" s="66">
        <f t="shared" si="3"/>
        <v>0</v>
      </c>
      <c r="L28" s="29">
        <v>1301.07</v>
      </c>
      <c r="M28" s="69">
        <f t="shared" si="3"/>
        <v>0</v>
      </c>
      <c r="N28" s="29">
        <v>601.77</v>
      </c>
      <c r="O28" s="66">
        <f t="shared" si="3"/>
        <v>1199.9999999995907</v>
      </c>
      <c r="P28" s="29">
        <v>516.03</v>
      </c>
      <c r="Q28" s="66">
        <f t="shared" si="4"/>
        <v>59.99999999994543</v>
      </c>
      <c r="R28" s="29">
        <v>197.13</v>
      </c>
      <c r="S28" s="66">
        <f t="shared" si="5"/>
        <v>119.99999999989086</v>
      </c>
      <c r="T28" s="73">
        <f t="shared" si="6"/>
        <v>2585.0000000000364</v>
      </c>
      <c r="U28" s="29">
        <v>4724.91</v>
      </c>
      <c r="V28" s="12">
        <f t="shared" si="7"/>
        <v>0</v>
      </c>
      <c r="W28" s="30">
        <v>2368.27</v>
      </c>
      <c r="X28" s="12">
        <f t="shared" si="8"/>
        <v>0</v>
      </c>
      <c r="Y28" s="46">
        <v>239.637</v>
      </c>
      <c r="Z28" s="12">
        <f t="shared" si="9"/>
        <v>43.99999999998272</v>
      </c>
      <c r="AA28" s="46">
        <v>9855.025</v>
      </c>
      <c r="AB28" s="12">
        <f t="shared" si="10"/>
        <v>641.9999999998254</v>
      </c>
      <c r="AC28" s="46">
        <v>1335.533</v>
      </c>
      <c r="AD28" s="12">
        <f t="shared" si="11"/>
        <v>103.99999999981446</v>
      </c>
      <c r="AE28" s="46">
        <v>5314.993</v>
      </c>
      <c r="AF28" s="66">
        <f t="shared" si="12"/>
        <v>756.0000000012224</v>
      </c>
      <c r="AG28" s="29">
        <v>1837.73</v>
      </c>
      <c r="AH28" s="66">
        <f t="shared" si="12"/>
        <v>0</v>
      </c>
      <c r="AI28" s="29">
        <v>974.04</v>
      </c>
      <c r="AJ28" s="66">
        <f t="shared" si="12"/>
        <v>2160.000000000082</v>
      </c>
      <c r="AK28" s="29">
        <v>212.34</v>
      </c>
      <c r="AL28" s="66">
        <f t="shared" si="12"/>
        <v>0</v>
      </c>
      <c r="AM28" s="29">
        <v>0.14</v>
      </c>
      <c r="AN28" s="66">
        <f t="shared" si="13"/>
        <v>0</v>
      </c>
      <c r="AO28" s="71">
        <f t="shared" si="19"/>
        <v>3706.000000000927</v>
      </c>
      <c r="AP28" s="11"/>
      <c r="AQ28" s="12">
        <f t="shared" si="14"/>
        <v>0</v>
      </c>
      <c r="AR28" s="11"/>
      <c r="AS28" s="12">
        <f t="shared" si="15"/>
        <v>0</v>
      </c>
      <c r="AT28" s="11"/>
      <c r="AU28" s="12">
        <f t="shared" si="16"/>
        <v>0</v>
      </c>
      <c r="AV28" s="11"/>
      <c r="AW28" s="12">
        <f t="shared" si="17"/>
        <v>0</v>
      </c>
      <c r="AX28" s="10">
        <f t="shared" si="18"/>
        <v>6291.000000000963</v>
      </c>
    </row>
    <row r="29" spans="1:50" ht="14.25" thickBot="1" thickTop="1">
      <c r="A29" s="5" t="s">
        <v>26</v>
      </c>
      <c r="B29" s="46">
        <v>2483.4</v>
      </c>
      <c r="C29" s="12">
        <f t="shared" si="0"/>
        <v>185.9999999996944</v>
      </c>
      <c r="D29" s="33">
        <v>623.911</v>
      </c>
      <c r="E29" s="12">
        <f t="shared" si="1"/>
        <v>49.999999999954525</v>
      </c>
      <c r="F29" s="46">
        <v>1756.155</v>
      </c>
      <c r="G29" s="12">
        <f t="shared" si="2"/>
        <v>372.00000000007094</v>
      </c>
      <c r="H29" s="29">
        <v>2795.93</v>
      </c>
      <c r="I29" s="12">
        <f t="shared" si="2"/>
        <v>149.99999999918145</v>
      </c>
      <c r="J29" s="29">
        <v>3326.086</v>
      </c>
      <c r="K29" s="66">
        <f t="shared" si="3"/>
        <v>0</v>
      </c>
      <c r="L29" s="29">
        <v>1301.07</v>
      </c>
      <c r="M29" s="69">
        <f t="shared" si="3"/>
        <v>0</v>
      </c>
      <c r="N29" s="29">
        <v>601.89</v>
      </c>
      <c r="O29" s="66">
        <f t="shared" si="3"/>
        <v>720.0000000000273</v>
      </c>
      <c r="P29" s="29">
        <v>516.04</v>
      </c>
      <c r="Q29" s="66">
        <f t="shared" si="4"/>
        <v>59.99999999994543</v>
      </c>
      <c r="R29" s="29">
        <v>197.15</v>
      </c>
      <c r="S29" s="66">
        <f t="shared" si="5"/>
        <v>120.00000000006139</v>
      </c>
      <c r="T29" s="73">
        <f t="shared" si="6"/>
        <v>1657.9999999989354</v>
      </c>
      <c r="U29" s="29">
        <v>4724.91</v>
      </c>
      <c r="V29" s="12">
        <f t="shared" si="7"/>
        <v>0</v>
      </c>
      <c r="W29" s="30">
        <v>2368.27</v>
      </c>
      <c r="X29" s="12">
        <f t="shared" si="8"/>
        <v>0</v>
      </c>
      <c r="Y29" s="46">
        <v>239.643</v>
      </c>
      <c r="Z29" s="12">
        <f t="shared" si="9"/>
        <v>24.00000000000091</v>
      </c>
      <c r="AA29" s="46">
        <v>9855.231</v>
      </c>
      <c r="AB29" s="12">
        <f t="shared" si="10"/>
        <v>412.00000000026193</v>
      </c>
      <c r="AC29" s="46">
        <v>1335.564</v>
      </c>
      <c r="AD29" s="12">
        <f t="shared" si="11"/>
        <v>62.000000000352884</v>
      </c>
      <c r="AE29" s="46">
        <v>5315.15</v>
      </c>
      <c r="AF29" s="66">
        <f t="shared" si="12"/>
        <v>470.9999999977299</v>
      </c>
      <c r="AG29" s="29">
        <v>1837.73</v>
      </c>
      <c r="AH29" s="66">
        <f t="shared" si="12"/>
        <v>0</v>
      </c>
      <c r="AI29" s="29">
        <v>974.25</v>
      </c>
      <c r="AJ29" s="66">
        <f t="shared" si="12"/>
        <v>1260.0000000002183</v>
      </c>
      <c r="AK29" s="29">
        <v>212.34</v>
      </c>
      <c r="AL29" s="66">
        <f t="shared" si="12"/>
        <v>0</v>
      </c>
      <c r="AM29" s="29">
        <v>0.14</v>
      </c>
      <c r="AN29" s="66">
        <f t="shared" si="13"/>
        <v>0</v>
      </c>
      <c r="AO29" s="71">
        <f t="shared" si="19"/>
        <v>2228.999999998564</v>
      </c>
      <c r="AP29" s="11"/>
      <c r="AQ29" s="12">
        <f t="shared" si="14"/>
        <v>0</v>
      </c>
      <c r="AR29" s="11"/>
      <c r="AS29" s="12">
        <f t="shared" si="15"/>
        <v>0</v>
      </c>
      <c r="AT29" s="11"/>
      <c r="AU29" s="12">
        <f t="shared" si="16"/>
        <v>0</v>
      </c>
      <c r="AV29" s="11"/>
      <c r="AW29" s="12">
        <f t="shared" si="17"/>
        <v>0</v>
      </c>
      <c r="AX29" s="10">
        <f t="shared" si="18"/>
        <v>3886.9999999974993</v>
      </c>
    </row>
    <row r="30" spans="1:50" ht="14.25" thickBot="1" thickTop="1">
      <c r="A30" s="5" t="s">
        <v>27</v>
      </c>
      <c r="B30" s="46">
        <v>2483.481</v>
      </c>
      <c r="C30" s="12">
        <f t="shared" si="0"/>
        <v>243.0000000003929</v>
      </c>
      <c r="D30" s="33">
        <v>623.946</v>
      </c>
      <c r="E30" s="12">
        <f t="shared" si="1"/>
        <v>70.00000000016371</v>
      </c>
      <c r="F30" s="46">
        <v>1756.314</v>
      </c>
      <c r="G30" s="12">
        <f t="shared" si="2"/>
        <v>477.0000000003165</v>
      </c>
      <c r="H30" s="29">
        <v>2796</v>
      </c>
      <c r="I30" s="12">
        <f t="shared" si="2"/>
        <v>210.00000000049113</v>
      </c>
      <c r="J30" s="29">
        <v>3326.086</v>
      </c>
      <c r="K30" s="66">
        <f t="shared" si="3"/>
        <v>0</v>
      </c>
      <c r="L30" s="29">
        <v>1301.07</v>
      </c>
      <c r="M30" s="69">
        <f t="shared" si="3"/>
        <v>0</v>
      </c>
      <c r="N30" s="29">
        <v>602.05</v>
      </c>
      <c r="O30" s="66">
        <f t="shared" si="3"/>
        <v>959.999999999809</v>
      </c>
      <c r="P30" s="29">
        <v>516.06</v>
      </c>
      <c r="Q30" s="66">
        <f t="shared" si="4"/>
        <v>119.99999999989086</v>
      </c>
      <c r="R30" s="29">
        <v>197.18</v>
      </c>
      <c r="S30" s="66">
        <f t="shared" si="5"/>
        <v>180.00000000000682</v>
      </c>
      <c r="T30" s="73">
        <f t="shared" si="6"/>
        <v>2260.000000001071</v>
      </c>
      <c r="U30" s="29">
        <v>4724.91</v>
      </c>
      <c r="V30" s="12">
        <f t="shared" si="7"/>
        <v>0</v>
      </c>
      <c r="W30" s="30">
        <v>2368.27</v>
      </c>
      <c r="X30" s="12">
        <f t="shared" si="8"/>
        <v>0</v>
      </c>
      <c r="Y30" s="46">
        <v>239.651</v>
      </c>
      <c r="Z30" s="12">
        <f t="shared" si="9"/>
        <v>32.00000000003911</v>
      </c>
      <c r="AA30" s="46">
        <v>9855.523</v>
      </c>
      <c r="AB30" s="12">
        <f t="shared" si="10"/>
        <v>583.9999999989232</v>
      </c>
      <c r="AC30" s="46">
        <v>1335.607</v>
      </c>
      <c r="AD30" s="12">
        <f t="shared" si="11"/>
        <v>85.99999999978536</v>
      </c>
      <c r="AE30" s="46">
        <v>5315.367</v>
      </c>
      <c r="AF30" s="66">
        <f t="shared" si="12"/>
        <v>651.0000000016589</v>
      </c>
      <c r="AG30" s="29">
        <v>1837.73</v>
      </c>
      <c r="AH30" s="66">
        <f t="shared" si="12"/>
        <v>0</v>
      </c>
      <c r="AI30" s="29">
        <v>974.52</v>
      </c>
      <c r="AJ30" s="66">
        <f t="shared" si="12"/>
        <v>1619.9999999998909</v>
      </c>
      <c r="AK30" s="29">
        <v>212.34</v>
      </c>
      <c r="AL30" s="66">
        <f t="shared" si="12"/>
        <v>0</v>
      </c>
      <c r="AM30" s="29">
        <v>0.14</v>
      </c>
      <c r="AN30" s="66">
        <f t="shared" si="13"/>
        <v>0</v>
      </c>
      <c r="AO30" s="71">
        <f t="shared" si="19"/>
        <v>2973.0000000002974</v>
      </c>
      <c r="AP30" s="11"/>
      <c r="AQ30" s="12">
        <f t="shared" si="14"/>
        <v>0</v>
      </c>
      <c r="AR30" s="11"/>
      <c r="AS30" s="12">
        <f t="shared" si="15"/>
        <v>0</v>
      </c>
      <c r="AT30" s="11"/>
      <c r="AU30" s="12">
        <f t="shared" si="16"/>
        <v>0</v>
      </c>
      <c r="AV30" s="11"/>
      <c r="AW30" s="12">
        <f t="shared" si="17"/>
        <v>0</v>
      </c>
      <c r="AX30" s="10">
        <f t="shared" si="18"/>
        <v>5233.000000001368</v>
      </c>
    </row>
    <row r="31" spans="1:50" ht="14.25" thickBot="1" thickTop="1">
      <c r="A31" s="5" t="s">
        <v>28</v>
      </c>
      <c r="B31" s="49">
        <v>2483.553</v>
      </c>
      <c r="C31" s="28">
        <f>(B31-B30)*B$5</f>
        <v>215.999999998985</v>
      </c>
      <c r="D31" s="36">
        <v>623.972</v>
      </c>
      <c r="E31" s="28">
        <f>(D31-D30)*D$5</f>
        <v>51.99999999990723</v>
      </c>
      <c r="F31" s="49">
        <v>1756.455</v>
      </c>
      <c r="G31" s="28">
        <f>(F31-F30)*F$5</f>
        <v>422.9999999995471</v>
      </c>
      <c r="H31" s="29">
        <v>2796.06</v>
      </c>
      <c r="I31" s="28">
        <f>(H31-H30)*H$5</f>
        <v>179.9999999998363</v>
      </c>
      <c r="J31" s="29">
        <v>3326.086</v>
      </c>
      <c r="K31" s="67">
        <f>(J31-J30)*J$5</f>
        <v>0</v>
      </c>
      <c r="L31" s="29">
        <v>1301.07</v>
      </c>
      <c r="M31" s="69">
        <f>(L31-L30)*L$5</f>
        <v>0</v>
      </c>
      <c r="N31" s="29">
        <v>602.18</v>
      </c>
      <c r="O31" s="66">
        <f>(N31-N30)*N$5</f>
        <v>779.9999999999727</v>
      </c>
      <c r="P31" s="29">
        <v>516.07</v>
      </c>
      <c r="Q31" s="66">
        <f>(P31-P30)*P$5</f>
        <v>60.00000000062755</v>
      </c>
      <c r="R31" s="29">
        <v>197.2</v>
      </c>
      <c r="S31" s="66">
        <f>(R31-R30)*R$5</f>
        <v>119.99999999989086</v>
      </c>
      <c r="T31" s="73">
        <f t="shared" si="6"/>
        <v>1830.9999999987667</v>
      </c>
      <c r="U31" s="29">
        <v>4724.91</v>
      </c>
      <c r="V31" s="28">
        <f>(U31-U30)*U$5</f>
        <v>0</v>
      </c>
      <c r="W31" s="30">
        <v>2368.27</v>
      </c>
      <c r="X31" s="28">
        <f>(W31-W30)*W$5</f>
        <v>0</v>
      </c>
      <c r="Y31" s="49">
        <v>239.654</v>
      </c>
      <c r="Z31" s="28">
        <f>(Y31-Y30)*Y$5</f>
        <v>11.999999999943611</v>
      </c>
      <c r="AA31" s="49">
        <v>9855.78</v>
      </c>
      <c r="AB31" s="28">
        <f>(AA31-AA30)*AA$5</f>
        <v>514.0000000028522</v>
      </c>
      <c r="AC31" s="49">
        <v>1335.647</v>
      </c>
      <c r="AD31" s="28">
        <f>(AC31-AC30)*AC$5</f>
        <v>79.99999999992724</v>
      </c>
      <c r="AE31" s="49">
        <v>5315.564</v>
      </c>
      <c r="AF31" s="67">
        <f>(AE31-AE30)*AE$5</f>
        <v>591.0000000003492</v>
      </c>
      <c r="AG31" s="29">
        <v>1837.73</v>
      </c>
      <c r="AH31" s="66">
        <f>(AG31-AG30)*AG$5</f>
        <v>0</v>
      </c>
      <c r="AI31" s="29">
        <v>974.75</v>
      </c>
      <c r="AJ31" s="66">
        <f>(AI31-AI30)*AI$5</f>
        <v>1380.0000000001091</v>
      </c>
      <c r="AK31" s="29">
        <v>212.34</v>
      </c>
      <c r="AL31" s="66">
        <f>(AK31-AK30)*AK$5</f>
        <v>0</v>
      </c>
      <c r="AM31" s="29">
        <v>0.14</v>
      </c>
      <c r="AN31" s="66">
        <f>(AM31-AM30)*AM$5</f>
        <v>0</v>
      </c>
      <c r="AO31" s="72">
        <f t="shared" si="19"/>
        <v>2577.0000000031814</v>
      </c>
      <c r="AP31" s="27"/>
      <c r="AQ31" s="28"/>
      <c r="AR31" s="27"/>
      <c r="AS31" s="28"/>
      <c r="AT31" s="27"/>
      <c r="AU31" s="28"/>
      <c r="AV31" s="27"/>
      <c r="AW31" s="28"/>
      <c r="AX31" s="10">
        <f t="shared" si="18"/>
        <v>4408.000000001948</v>
      </c>
    </row>
    <row r="32" spans="1:50" ht="14.25" thickBot="1" thickTop="1">
      <c r="A32" s="5" t="s">
        <v>40</v>
      </c>
      <c r="B32" s="51">
        <v>2483.6</v>
      </c>
      <c r="C32" s="14">
        <f>(B32-B30)*B$5</f>
        <v>356.9999999990614</v>
      </c>
      <c r="D32" s="38">
        <v>623.987</v>
      </c>
      <c r="E32" s="14">
        <f>(D32-D30)*D$5</f>
        <v>81.99999999987995</v>
      </c>
      <c r="F32" s="51">
        <v>1756.544</v>
      </c>
      <c r="G32" s="14">
        <f>(F32-F30)*F$5</f>
        <v>690.0000000000546</v>
      </c>
      <c r="H32" s="29">
        <v>2796.11</v>
      </c>
      <c r="I32" s="14">
        <f>(H32-H30)*H$5</f>
        <v>330.000000000382</v>
      </c>
      <c r="J32" s="29">
        <v>3326.086</v>
      </c>
      <c r="K32" s="68">
        <f>(J32-J31)*J$5</f>
        <v>0</v>
      </c>
      <c r="L32" s="29">
        <v>1301.07</v>
      </c>
      <c r="M32" s="75">
        <f>(L32-L31)*L$5</f>
        <v>0</v>
      </c>
      <c r="N32" s="29">
        <v>602.27</v>
      </c>
      <c r="O32" s="67">
        <f>(N32-N31)*N$5</f>
        <v>540.000000000191</v>
      </c>
      <c r="P32" s="29">
        <v>516.08</v>
      </c>
      <c r="Q32" s="67">
        <f>(P32-P31)*P$5</f>
        <v>59.99999999994543</v>
      </c>
      <c r="R32" s="29">
        <v>197.21</v>
      </c>
      <c r="S32" s="67">
        <f>(R32-R31)*R$5</f>
        <v>60.00000000011596</v>
      </c>
      <c r="T32" s="73">
        <f t="shared" si="6"/>
        <v>2118.9999999996303</v>
      </c>
      <c r="U32" s="29">
        <v>4724.91</v>
      </c>
      <c r="V32" s="14">
        <f>(U32-U31)*U$5</f>
        <v>0</v>
      </c>
      <c r="W32" s="30">
        <v>2368.27</v>
      </c>
      <c r="X32" s="14">
        <f>(W32-W31)*W$5</f>
        <v>0</v>
      </c>
      <c r="Y32" s="51">
        <v>239.654</v>
      </c>
      <c r="Z32" s="14">
        <f>(Y32-Y31)*Y$5</f>
        <v>0</v>
      </c>
      <c r="AA32" s="51">
        <v>9855.93</v>
      </c>
      <c r="AB32" s="14">
        <f>(AA32-AA31)*AA$5</f>
        <v>299.9999999992724</v>
      </c>
      <c r="AC32" s="51">
        <v>1335.67</v>
      </c>
      <c r="AD32" s="14">
        <f>(AC32-AC31)*AC$5</f>
        <v>46.000000000276486</v>
      </c>
      <c r="AE32" s="51">
        <v>5315.68</v>
      </c>
      <c r="AF32" s="68">
        <f>(AE32-AE31)*AE$5</f>
        <v>347.99999999995634</v>
      </c>
      <c r="AG32" s="29">
        <v>1837.73</v>
      </c>
      <c r="AH32" s="67">
        <f>(AG32-AG31)*AG$5</f>
        <v>0</v>
      </c>
      <c r="AI32" s="29">
        <v>974.89</v>
      </c>
      <c r="AJ32" s="67">
        <f>(AI32-AI31)*AI$5</f>
        <v>839.9999999999181</v>
      </c>
      <c r="AK32" s="29">
        <v>212.34</v>
      </c>
      <c r="AL32" s="66">
        <f>(AK32-AK31)*AK$5</f>
        <v>0</v>
      </c>
      <c r="AM32" s="29">
        <v>0.14</v>
      </c>
      <c r="AN32" s="66">
        <f>(AM32-AM31)*AM$5</f>
        <v>0</v>
      </c>
      <c r="AO32" s="71">
        <f t="shared" si="19"/>
        <v>1533.9999999994234</v>
      </c>
      <c r="AP32" s="13"/>
      <c r="AQ32" s="14">
        <f>(AP32-AP30)*AP$5</f>
        <v>0</v>
      </c>
      <c r="AR32" s="13"/>
      <c r="AS32" s="14">
        <f>(AR32-AR30)*AR$5</f>
        <v>0</v>
      </c>
      <c r="AT32" s="13"/>
      <c r="AU32" s="14">
        <f>(AT32-AT30)*AT$5</f>
        <v>0</v>
      </c>
      <c r="AV32" s="13"/>
      <c r="AW32" s="14">
        <f>(AV32-AV30)*AV$5</f>
        <v>0</v>
      </c>
      <c r="AX32" s="10">
        <f t="shared" si="18"/>
        <v>3652.9999999990537</v>
      </c>
    </row>
    <row r="33" spans="2:50" ht="13.5" thickBot="1">
      <c r="B33" s="15"/>
      <c r="C33" s="16">
        <f>SUM(C8:C32)</f>
        <v>4763.999999999214</v>
      </c>
      <c r="D33" s="15"/>
      <c r="E33" s="16">
        <f>SUM(E8:E32)</f>
        <v>1299.9999999997272</v>
      </c>
      <c r="F33" s="15"/>
      <c r="G33" s="16">
        <f>SUM(G8:G32)</f>
        <v>8165.99999999994</v>
      </c>
      <c r="H33" s="15"/>
      <c r="I33" s="16">
        <f>SUM(I8:I32)</f>
        <v>6630.000000000109</v>
      </c>
      <c r="J33" s="15"/>
      <c r="K33" s="17">
        <f>SUM(K8:K32)</f>
        <v>0</v>
      </c>
      <c r="L33" s="81"/>
      <c r="M33" s="16">
        <f>SUM(M8:M32)</f>
        <v>0</v>
      </c>
      <c r="N33" s="76"/>
      <c r="O33" s="16">
        <f>SUM(O8:O32)</f>
        <v>18299.999999999724</v>
      </c>
      <c r="P33" s="76"/>
      <c r="Q33" s="16">
        <f>SUM(Q8:Q32)</f>
        <v>1380.0000000001091</v>
      </c>
      <c r="R33" s="76"/>
      <c r="S33" s="16">
        <f>SUM(S8:S32)</f>
        <v>4020.0000000000955</v>
      </c>
      <c r="T33" s="16">
        <f>SUM(T8:T32)</f>
        <v>44559.999999998916</v>
      </c>
      <c r="U33" s="15"/>
      <c r="V33" s="16">
        <f>SUM(V8:V32)</f>
        <v>0</v>
      </c>
      <c r="W33" s="40"/>
      <c r="X33" s="16">
        <f>SUM(X8:X32)</f>
        <v>0</v>
      </c>
      <c r="Y33" s="15"/>
      <c r="Z33" s="16">
        <f>SUM(Z8:Z32)</f>
        <v>611.9999999999663</v>
      </c>
      <c r="AA33" s="15"/>
      <c r="AB33" s="16">
        <f>SUM(AB8:AB32)</f>
        <v>9440.000000002328</v>
      </c>
      <c r="AC33" s="15"/>
      <c r="AD33" s="16">
        <f>SUM(AD8:AD32)</f>
        <v>2072.0000000001164</v>
      </c>
      <c r="AE33" s="15"/>
      <c r="AF33" s="16">
        <f>SUM(AF8:AF32)</f>
        <v>11853.000000000065</v>
      </c>
      <c r="AG33" s="58"/>
      <c r="AH33" s="16">
        <f>SUM(AH8:AH32)</f>
        <v>0</v>
      </c>
      <c r="AI33" s="58"/>
      <c r="AJ33" s="16">
        <f>SUM(AJ8:AJ32)</f>
        <v>33239.99999999978</v>
      </c>
      <c r="AK33" s="58"/>
      <c r="AL33" s="16">
        <f>SUM(AL8:AL32)</f>
        <v>0</v>
      </c>
      <c r="AM33" s="58"/>
      <c r="AN33" s="16">
        <f>SUM(AN8:AN32)</f>
        <v>0</v>
      </c>
      <c r="AO33" s="77">
        <f>SUM(AO8:AO32)</f>
        <v>57217.000000002256</v>
      </c>
      <c r="AP33" s="15"/>
      <c r="AQ33" s="16">
        <f>SUM(AQ8:AQ32)</f>
        <v>0</v>
      </c>
      <c r="AR33" s="15"/>
      <c r="AS33" s="16">
        <f>SUM(AS8:AS32)</f>
        <v>0</v>
      </c>
      <c r="AT33" s="15"/>
      <c r="AU33" s="16">
        <f>SUM(AU8:AU32)</f>
        <v>0</v>
      </c>
      <c r="AV33" s="15"/>
      <c r="AW33" s="17">
        <f>SUM(AW8:AW32)</f>
        <v>0</v>
      </c>
      <c r="AX33" s="78">
        <f>SUM(C33+E33+G33+I33+K33+V33+X33+Z33+AB33+AD33+AF33+AQ33+AS33+AU33+AW33+M33+O33++AH33++AJ33)</f>
        <v>96377.00000000096</v>
      </c>
    </row>
    <row r="34" ht="12.75">
      <c r="F34" s="26"/>
    </row>
  </sheetData>
  <sheetProtection formatCells="0" formatColumns="0" formatRows="0"/>
  <mergeCells count="49">
    <mergeCell ref="AT6:AU6"/>
    <mergeCell ref="AE5:AF5"/>
    <mergeCell ref="AE6:AF6"/>
    <mergeCell ref="Y6:Z6"/>
    <mergeCell ref="AA5:AB5"/>
    <mergeCell ref="AA6:AB6"/>
    <mergeCell ref="Y5:Z5"/>
    <mergeCell ref="AI6:AJ6"/>
    <mergeCell ref="AP5:AQ5"/>
    <mergeCell ref="AV5:AW5"/>
    <mergeCell ref="AV6:AW6"/>
    <mergeCell ref="J6:K6"/>
    <mergeCell ref="U6:V6"/>
    <mergeCell ref="AR5:AS5"/>
    <mergeCell ref="AR6:AS6"/>
    <mergeCell ref="AC6:AD6"/>
    <mergeCell ref="AK6:AL6"/>
    <mergeCell ref="J5:K5"/>
    <mergeCell ref="P5:Q5"/>
    <mergeCell ref="A1:I1"/>
    <mergeCell ref="AT5:AU5"/>
    <mergeCell ref="F5:G5"/>
    <mergeCell ref="AC5:AD5"/>
    <mergeCell ref="T5:T6"/>
    <mergeCell ref="AO5:AO6"/>
    <mergeCell ref="B6:C6"/>
    <mergeCell ref="B5:C5"/>
    <mergeCell ref="AK5:AL5"/>
    <mergeCell ref="P6:Q6"/>
    <mergeCell ref="R6:S6"/>
    <mergeCell ref="AM5:AN5"/>
    <mergeCell ref="AM6:AN6"/>
    <mergeCell ref="D5:E5"/>
    <mergeCell ref="D6:E6"/>
    <mergeCell ref="F6:G6"/>
    <mergeCell ref="H5:I5"/>
    <mergeCell ref="H6:I6"/>
    <mergeCell ref="L6:M6"/>
    <mergeCell ref="L5:M5"/>
    <mergeCell ref="N5:O5"/>
    <mergeCell ref="N6:O6"/>
    <mergeCell ref="AG5:AH5"/>
    <mergeCell ref="AG6:AH6"/>
    <mergeCell ref="W6:X6"/>
    <mergeCell ref="AP6:AQ6"/>
    <mergeCell ref="AI5:AJ5"/>
    <mergeCell ref="U5:V5"/>
    <mergeCell ref="W5:X5"/>
    <mergeCell ref="R5:S5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3"/>
  <sheetViews>
    <sheetView showZeros="0" defaultGridColor="0" zoomScalePageLayoutView="0" colorId="48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40" sqref="V40"/>
    </sheetView>
  </sheetViews>
  <sheetFormatPr defaultColWidth="9.00390625" defaultRowHeight="12.75" outlineLevelCol="1"/>
  <cols>
    <col min="1" max="1" width="6.625" style="0" customWidth="1"/>
    <col min="2" max="2" width="10.125" style="0" customWidth="1"/>
    <col min="3" max="3" width="11.125" style="0" customWidth="1"/>
    <col min="4" max="4" width="10.625" style="0" customWidth="1"/>
    <col min="5" max="7" width="10.375" style="0" customWidth="1"/>
    <col min="8" max="8" width="9.00390625" style="0" customWidth="1"/>
    <col min="9" max="9" width="10.125" style="0" customWidth="1"/>
    <col min="10" max="10" width="8.875" style="0" customWidth="1"/>
    <col min="11" max="11" width="9.00390625" style="0" customWidth="1"/>
    <col min="12" max="12" width="9.25390625" style="0" customWidth="1"/>
    <col min="13" max="13" width="9.875" style="0" customWidth="1"/>
    <col min="14" max="14" width="9.00390625" style="0" customWidth="1"/>
    <col min="15" max="15" width="10.25390625" style="0" customWidth="1"/>
    <col min="16" max="16" width="9.875" style="0" customWidth="1"/>
    <col min="17" max="18" width="9.375" style="0" customWidth="1"/>
    <col min="19" max="19" width="4.125" style="0" customWidth="1"/>
    <col min="20" max="20" width="11.125" style="0" customWidth="1"/>
    <col min="21" max="21" width="10.625" style="0" customWidth="1"/>
    <col min="22" max="22" width="8.875" style="0" customWidth="1"/>
    <col min="23" max="23" width="4.125" style="0" customWidth="1"/>
    <col min="24" max="24" width="9.375" style="0" customWidth="1"/>
    <col min="26" max="26" width="12.625" style="0" hidden="1" customWidth="1" outlineLevel="1"/>
    <col min="27" max="27" width="13.375" style="0" hidden="1" customWidth="1" outlineLevel="1"/>
    <col min="28" max="28" width="12.625" style="0" hidden="1" customWidth="1" outlineLevel="1"/>
    <col min="29" max="29" width="13.375" style="0" hidden="1" customWidth="1" outlineLevel="1"/>
    <col min="30" max="30" width="12.625" style="0" hidden="1" customWidth="1" outlineLevel="1"/>
    <col min="31" max="31" width="13.375" style="0" hidden="1" customWidth="1" outlineLevel="1"/>
    <col min="32" max="32" width="12.625" style="0" hidden="1" customWidth="1" outlineLevel="1"/>
    <col min="33" max="33" width="4.625" style="0" customWidth="1" outlineLevel="1"/>
    <col min="34" max="34" width="11.875" style="0" customWidth="1"/>
  </cols>
  <sheetData>
    <row r="1" spans="1:41" ht="13.5" customHeight="1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6"/>
      <c r="AJ1" s="6"/>
      <c r="AK1" s="6"/>
      <c r="AL1" s="6"/>
      <c r="AM1" s="6"/>
      <c r="AN1" s="6"/>
      <c r="AO1" s="6"/>
    </row>
    <row r="2" spans="1:41" ht="12" customHeight="1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21"/>
      <c r="M2" s="21" t="s">
        <v>29</v>
      </c>
      <c r="N2" s="21"/>
      <c r="O2" s="21" t="s">
        <v>39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6"/>
      <c r="AJ2" s="6"/>
      <c r="AK2" s="6"/>
      <c r="AL2" s="6"/>
      <c r="AM2" s="6"/>
      <c r="AN2" s="6"/>
      <c r="AO2" s="6"/>
    </row>
    <row r="3" spans="1:41" ht="14.25" customHeight="1">
      <c r="A3" s="99" t="s">
        <v>46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6"/>
      <c r="AJ3" s="6"/>
      <c r="AK3" s="6"/>
      <c r="AL3" s="6"/>
      <c r="AM3" s="6"/>
      <c r="AN3" s="6"/>
      <c r="AO3" s="6"/>
    </row>
    <row r="4" ht="12.75" customHeight="1" hidden="1"/>
    <row r="5" spans="1:39" ht="39.75" customHeight="1">
      <c r="A5" s="2" t="s">
        <v>2</v>
      </c>
      <c r="B5" s="85">
        <v>4800</v>
      </c>
      <c r="C5" s="86"/>
      <c r="D5" s="85">
        <v>3600</v>
      </c>
      <c r="E5" s="86"/>
      <c r="F5" s="63">
        <v>3600</v>
      </c>
      <c r="G5" s="63"/>
      <c r="H5" s="85">
        <v>3600</v>
      </c>
      <c r="I5" s="86"/>
      <c r="J5" s="85">
        <v>3600</v>
      </c>
      <c r="K5" s="86"/>
      <c r="L5" s="85">
        <v>4800</v>
      </c>
      <c r="M5" s="86"/>
      <c r="N5" s="85">
        <v>4800</v>
      </c>
      <c r="O5" s="86"/>
      <c r="P5" s="85">
        <v>4800</v>
      </c>
      <c r="Q5" s="86"/>
      <c r="R5" s="85">
        <v>8000</v>
      </c>
      <c r="S5" s="86"/>
      <c r="T5" s="85">
        <v>4000</v>
      </c>
      <c r="U5" s="86"/>
      <c r="V5" s="85">
        <v>4000</v>
      </c>
      <c r="W5" s="86"/>
      <c r="X5" s="85">
        <v>14000</v>
      </c>
      <c r="Y5" s="86"/>
      <c r="Z5" s="85">
        <v>0</v>
      </c>
      <c r="AA5" s="86"/>
      <c r="AB5" s="85">
        <v>0</v>
      </c>
      <c r="AC5" s="86"/>
      <c r="AD5" s="85">
        <v>0</v>
      </c>
      <c r="AE5" s="86"/>
      <c r="AF5" s="85">
        <v>0</v>
      </c>
      <c r="AG5" s="86"/>
      <c r="AH5" s="6"/>
      <c r="AI5" s="6"/>
      <c r="AJ5" s="6"/>
      <c r="AK5" s="6"/>
      <c r="AL5" s="6"/>
      <c r="AM5" s="6"/>
    </row>
    <row r="6" spans="1:39" ht="31.5" customHeight="1" thickBot="1">
      <c r="A6" s="1" t="s">
        <v>1</v>
      </c>
      <c r="B6" s="87">
        <v>4</v>
      </c>
      <c r="C6" s="88"/>
      <c r="D6" s="87">
        <v>6</v>
      </c>
      <c r="E6" s="88"/>
      <c r="F6" s="64">
        <v>8</v>
      </c>
      <c r="G6" s="64"/>
      <c r="H6" s="87">
        <v>10</v>
      </c>
      <c r="I6" s="88"/>
      <c r="J6" s="87">
        <v>12</v>
      </c>
      <c r="K6" s="88"/>
      <c r="L6" s="87">
        <v>22</v>
      </c>
      <c r="M6" s="88"/>
      <c r="N6" s="87">
        <v>26</v>
      </c>
      <c r="O6" s="88"/>
      <c r="P6" s="87">
        <v>28</v>
      </c>
      <c r="Q6" s="88"/>
      <c r="R6" s="87">
        <v>6</v>
      </c>
      <c r="S6" s="88"/>
      <c r="T6" s="87">
        <v>16</v>
      </c>
      <c r="U6" s="88"/>
      <c r="V6" s="87">
        <v>17</v>
      </c>
      <c r="W6" s="88"/>
      <c r="X6" s="87">
        <v>35</v>
      </c>
      <c r="Y6" s="88"/>
      <c r="Z6" s="87" t="s">
        <v>29</v>
      </c>
      <c r="AA6" s="88"/>
      <c r="AB6" s="87" t="s">
        <v>29</v>
      </c>
      <c r="AC6" s="88"/>
      <c r="AD6" s="87" t="s">
        <v>29</v>
      </c>
      <c r="AE6" s="88"/>
      <c r="AF6" s="87" t="s">
        <v>29</v>
      </c>
      <c r="AG6" s="88"/>
      <c r="AH6" s="7" t="s">
        <v>31</v>
      </c>
      <c r="AI6" s="6"/>
      <c r="AJ6" s="6"/>
      <c r="AK6" s="6"/>
      <c r="AL6" s="6"/>
      <c r="AM6" s="6"/>
    </row>
    <row r="7" spans="1:39" ht="97.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28"/>
      <c r="Q7" s="4" t="s">
        <v>4</v>
      </c>
      <c r="R7" s="3"/>
      <c r="S7" s="4" t="s">
        <v>4</v>
      </c>
      <c r="T7" s="3" t="s">
        <v>3</v>
      </c>
      <c r="U7" s="4" t="s">
        <v>4</v>
      </c>
      <c r="V7" s="3" t="s">
        <v>3</v>
      </c>
      <c r="W7" s="4" t="s">
        <v>4</v>
      </c>
      <c r="X7" s="3" t="s">
        <v>3</v>
      </c>
      <c r="Y7" s="4" t="s">
        <v>4</v>
      </c>
      <c r="Z7" s="3" t="s">
        <v>3</v>
      </c>
      <c r="AA7" s="4" t="s">
        <v>4</v>
      </c>
      <c r="AB7" s="3" t="s">
        <v>3</v>
      </c>
      <c r="AC7" s="4" t="s">
        <v>4</v>
      </c>
      <c r="AD7" s="3" t="s">
        <v>3</v>
      </c>
      <c r="AE7" s="4" t="s">
        <v>4</v>
      </c>
      <c r="AF7" s="3" t="s">
        <v>3</v>
      </c>
      <c r="AG7" s="4" t="s">
        <v>4</v>
      </c>
      <c r="AH7" s="20">
        <f>SUM(AH8:AH32)</f>
        <v>88694.00000000259</v>
      </c>
      <c r="AI7" s="6"/>
      <c r="AJ7" s="6"/>
      <c r="AK7" s="6"/>
      <c r="AL7" s="6"/>
      <c r="AM7" s="6"/>
    </row>
    <row r="8" spans="1:34" ht="13.5" thickTop="1">
      <c r="A8" s="5" t="s">
        <v>5</v>
      </c>
      <c r="B8" s="29">
        <v>3034.199</v>
      </c>
      <c r="C8" s="44">
        <v>0</v>
      </c>
      <c r="D8" s="29">
        <v>7719.903</v>
      </c>
      <c r="E8" s="44">
        <v>0</v>
      </c>
      <c r="F8" s="29">
        <v>1454.098</v>
      </c>
      <c r="G8" s="44">
        <v>0</v>
      </c>
      <c r="H8" s="29">
        <v>4580.798</v>
      </c>
      <c r="I8" s="44">
        <v>0</v>
      </c>
      <c r="J8" s="29">
        <v>5044.843</v>
      </c>
      <c r="K8" s="44">
        <v>0</v>
      </c>
      <c r="L8" s="29">
        <v>850.224</v>
      </c>
      <c r="M8" s="44">
        <v>0</v>
      </c>
      <c r="N8" s="29">
        <v>2270.332</v>
      </c>
      <c r="O8" s="44">
        <v>0</v>
      </c>
      <c r="P8" s="29">
        <v>1143.154</v>
      </c>
      <c r="Q8" s="44">
        <v>0</v>
      </c>
      <c r="R8" s="29">
        <v>5248.713</v>
      </c>
      <c r="S8" s="44">
        <v>0</v>
      </c>
      <c r="T8" s="29">
        <v>11491.187</v>
      </c>
      <c r="U8" s="44">
        <v>0</v>
      </c>
      <c r="V8" s="29">
        <v>7209.105</v>
      </c>
      <c r="W8" s="44">
        <v>0</v>
      </c>
      <c r="X8" s="29">
        <v>395.128</v>
      </c>
      <c r="Y8" s="44">
        <v>0</v>
      </c>
      <c r="Z8" s="29"/>
      <c r="AA8" s="44">
        <v>0</v>
      </c>
      <c r="AB8" s="29"/>
      <c r="AC8" s="44">
        <v>0</v>
      </c>
      <c r="AD8" s="29"/>
      <c r="AE8" s="44">
        <v>0</v>
      </c>
      <c r="AF8" s="29"/>
      <c r="AG8" s="44">
        <v>0</v>
      </c>
      <c r="AH8" s="45">
        <f>SUM(C8+E8+I8+K8+M8+O8+Q8+S8+U8+W8+Y8+AA8+AC8+AE8+AG8)</f>
        <v>0</v>
      </c>
    </row>
    <row r="9" spans="1:34" ht="12.75">
      <c r="A9" s="5" t="s">
        <v>6</v>
      </c>
      <c r="B9" s="46">
        <v>3034.304</v>
      </c>
      <c r="C9" s="47">
        <f aca="true" t="shared" si="0" ref="C9:C32">(B9-B8)*B$5</f>
        <v>504.0000000000873</v>
      </c>
      <c r="D9" s="46">
        <v>7720.06</v>
      </c>
      <c r="E9" s="47">
        <f aca="true" t="shared" si="1" ref="E9:G32">(D9-D8)*D$5</f>
        <v>565.2000000005501</v>
      </c>
      <c r="F9" s="46">
        <v>1454.268</v>
      </c>
      <c r="G9" s="47">
        <f t="shared" si="1"/>
        <v>612.0000000002619</v>
      </c>
      <c r="H9" s="46">
        <v>4580.948</v>
      </c>
      <c r="I9" s="47">
        <f aca="true" t="shared" si="2" ref="I9:I30">(H9-H8)*H$5</f>
        <v>540.0000000019645</v>
      </c>
      <c r="J9" s="46">
        <v>5044.881</v>
      </c>
      <c r="K9" s="47">
        <f aca="true" t="shared" si="3" ref="K9:K30">(J9-J8)*J$5</f>
        <v>136.80000000167638</v>
      </c>
      <c r="L9" s="46">
        <v>850.302</v>
      </c>
      <c r="M9" s="47">
        <f aca="true" t="shared" si="4" ref="M9:M30">(L9-L8)*L$5</f>
        <v>374.39999999987776</v>
      </c>
      <c r="N9" s="46">
        <v>2270.451</v>
      </c>
      <c r="O9" s="47">
        <f aca="true" t="shared" si="5" ref="O9:O30">(N9-N8)*N$5</f>
        <v>571.200000000681</v>
      </c>
      <c r="P9" s="46">
        <v>1143.212</v>
      </c>
      <c r="Q9" s="47">
        <f aca="true" t="shared" si="6" ref="Q9:Q30">(P9-P8)*P$5</f>
        <v>278.3999999999651</v>
      </c>
      <c r="R9" s="29">
        <v>5248.713</v>
      </c>
      <c r="S9" s="47">
        <f aca="true" t="shared" si="7" ref="S9:S30">(R9-R8)*R$5</f>
        <v>0</v>
      </c>
      <c r="T9" s="46">
        <v>11491.202</v>
      </c>
      <c r="U9" s="47">
        <f aca="true" t="shared" si="8" ref="U9:U30">(T9-T8)*T$5</f>
        <v>59.999999997671694</v>
      </c>
      <c r="V9" s="46">
        <v>7209.105</v>
      </c>
      <c r="W9" s="47">
        <f aca="true" t="shared" si="9" ref="W9:W30">(V9-V8)*V$5</f>
        <v>0</v>
      </c>
      <c r="X9" s="46">
        <v>395.143</v>
      </c>
      <c r="Y9" s="47">
        <f aca="true" t="shared" si="10" ref="Y9:Y30">(X9-X8)*X$5</f>
        <v>209.999999999809</v>
      </c>
      <c r="Z9" s="46"/>
      <c r="AA9" s="47">
        <f aca="true" t="shared" si="11" ref="AA9:AA30">(Z9-Z8)*Z$5</f>
        <v>0</v>
      </c>
      <c r="AB9" s="46"/>
      <c r="AC9" s="47">
        <f aca="true" t="shared" si="12" ref="AC9:AC30">(AB9-AB8)*AB$5</f>
        <v>0</v>
      </c>
      <c r="AD9" s="46"/>
      <c r="AE9" s="47">
        <f aca="true" t="shared" si="13" ref="AE9:AE30">(AD9-AD8)*AD$5</f>
        <v>0</v>
      </c>
      <c r="AF9" s="46"/>
      <c r="AG9" s="47">
        <f aca="true" t="shared" si="14" ref="AG9:AG30">(AF9-AF8)*AF$5</f>
        <v>0</v>
      </c>
      <c r="AH9" s="48">
        <f>SUM(C9+E9+G9+I9+K9+M9+O9+Q9+S9+U9+W9+Y9+AA9+AC9+AE9+AG9)</f>
        <v>3852.0000000025448</v>
      </c>
    </row>
    <row r="10" spans="1:34" ht="12.75">
      <c r="A10" s="5" t="s">
        <v>7</v>
      </c>
      <c r="B10" s="46">
        <v>3034.386</v>
      </c>
      <c r="C10" s="47">
        <f t="shared" si="0"/>
        <v>393.59999999942374</v>
      </c>
      <c r="D10" s="46">
        <v>7720.184</v>
      </c>
      <c r="E10" s="47">
        <f t="shared" si="1"/>
        <v>446.3999999992666</v>
      </c>
      <c r="F10" s="46">
        <v>1454.405</v>
      </c>
      <c r="G10" s="47">
        <f t="shared" si="1"/>
        <v>493.199999999797</v>
      </c>
      <c r="H10" s="46">
        <v>4581.069</v>
      </c>
      <c r="I10" s="47">
        <f t="shared" si="2"/>
        <v>435.6000000003405</v>
      </c>
      <c r="J10" s="46">
        <v>5044.912</v>
      </c>
      <c r="K10" s="47">
        <f t="shared" si="3"/>
        <v>111.59999999981665</v>
      </c>
      <c r="L10" s="46">
        <v>850.365</v>
      </c>
      <c r="M10" s="47">
        <f t="shared" si="4"/>
        <v>302.39999999994325</v>
      </c>
      <c r="N10" s="46">
        <v>2270.546</v>
      </c>
      <c r="O10" s="47">
        <f t="shared" si="5"/>
        <v>455.9999999990396</v>
      </c>
      <c r="P10" s="46">
        <v>1143.259</v>
      </c>
      <c r="Q10" s="47">
        <f t="shared" si="6"/>
        <v>225.60000000012224</v>
      </c>
      <c r="R10" s="29">
        <v>5248.713</v>
      </c>
      <c r="S10" s="47">
        <f t="shared" si="7"/>
        <v>0</v>
      </c>
      <c r="T10" s="46">
        <v>11491.212</v>
      </c>
      <c r="U10" s="47">
        <f t="shared" si="8"/>
        <v>40.000000000873115</v>
      </c>
      <c r="V10" s="46">
        <v>7209.105</v>
      </c>
      <c r="W10" s="47">
        <f t="shared" si="9"/>
        <v>0</v>
      </c>
      <c r="X10" s="46">
        <v>395.158</v>
      </c>
      <c r="Y10" s="47">
        <f t="shared" si="10"/>
        <v>210.0000000006048</v>
      </c>
      <c r="Z10" s="46"/>
      <c r="AA10" s="47">
        <f t="shared" si="11"/>
        <v>0</v>
      </c>
      <c r="AB10" s="46"/>
      <c r="AC10" s="47">
        <f t="shared" si="12"/>
        <v>0</v>
      </c>
      <c r="AD10" s="46"/>
      <c r="AE10" s="47">
        <f t="shared" si="13"/>
        <v>0</v>
      </c>
      <c r="AF10" s="46"/>
      <c r="AG10" s="47">
        <f t="shared" si="14"/>
        <v>0</v>
      </c>
      <c r="AH10" s="48">
        <f aca="true" t="shared" si="15" ref="AH10:AH33">SUM(C10+E10+G10+I10+K10+M10+O10+Q10+S10+U10+W10+Y10+AA10+AC10+AE10+AG10)</f>
        <v>3114.3999999992275</v>
      </c>
    </row>
    <row r="11" spans="1:34" ht="12.75">
      <c r="A11" s="5" t="s">
        <v>8</v>
      </c>
      <c r="B11" s="46">
        <v>3034.477</v>
      </c>
      <c r="C11" s="47">
        <f t="shared" si="0"/>
        <v>436.7999999994936</v>
      </c>
      <c r="D11" s="46">
        <v>7720.319</v>
      </c>
      <c r="E11" s="47">
        <f t="shared" si="1"/>
        <v>486.0000000007858</v>
      </c>
      <c r="F11" s="46">
        <v>1454.559</v>
      </c>
      <c r="G11" s="47">
        <f t="shared" si="1"/>
        <v>554.3999999999869</v>
      </c>
      <c r="H11" s="46">
        <v>4581.204</v>
      </c>
      <c r="I11" s="47">
        <f t="shared" si="2"/>
        <v>485.9999999975116</v>
      </c>
      <c r="J11" s="46">
        <v>5044.947</v>
      </c>
      <c r="K11" s="47">
        <f t="shared" si="3"/>
        <v>125.99999999947613</v>
      </c>
      <c r="L11" s="46">
        <v>850.434</v>
      </c>
      <c r="M11" s="47">
        <f t="shared" si="4"/>
        <v>331.1999999998079</v>
      </c>
      <c r="N11" s="46">
        <v>2270.652</v>
      </c>
      <c r="O11" s="47">
        <f t="shared" si="5"/>
        <v>508.8000000010652</v>
      </c>
      <c r="P11" s="46">
        <v>1143.312</v>
      </c>
      <c r="Q11" s="47">
        <f t="shared" si="6"/>
        <v>254.3999999994412</v>
      </c>
      <c r="R11" s="29">
        <v>5248.713</v>
      </c>
      <c r="S11" s="47">
        <f t="shared" si="7"/>
        <v>0</v>
      </c>
      <c r="T11" s="46">
        <v>11491.222</v>
      </c>
      <c r="U11" s="47">
        <f t="shared" si="8"/>
        <v>40.000000000873115</v>
      </c>
      <c r="V11" s="46">
        <v>7209.105</v>
      </c>
      <c r="W11" s="47">
        <f t="shared" si="9"/>
        <v>0</v>
      </c>
      <c r="X11" s="46">
        <v>395.17</v>
      </c>
      <c r="Y11" s="47">
        <f t="shared" si="10"/>
        <v>168.00000000000637</v>
      </c>
      <c r="Z11" s="46"/>
      <c r="AA11" s="47">
        <f t="shared" si="11"/>
        <v>0</v>
      </c>
      <c r="AB11" s="46"/>
      <c r="AC11" s="47">
        <f t="shared" si="12"/>
        <v>0</v>
      </c>
      <c r="AD11" s="46"/>
      <c r="AE11" s="47">
        <f t="shared" si="13"/>
        <v>0</v>
      </c>
      <c r="AF11" s="46"/>
      <c r="AG11" s="47">
        <f t="shared" si="14"/>
        <v>0</v>
      </c>
      <c r="AH11" s="48">
        <f t="shared" si="15"/>
        <v>3391.599999998448</v>
      </c>
    </row>
    <row r="12" spans="1:34" ht="12.75">
      <c r="A12" s="5" t="s">
        <v>9</v>
      </c>
      <c r="B12" s="46">
        <v>3034.587</v>
      </c>
      <c r="C12" s="47">
        <f t="shared" si="0"/>
        <v>528.0000000006112</v>
      </c>
      <c r="D12" s="46">
        <v>7720.465</v>
      </c>
      <c r="E12" s="47">
        <f t="shared" si="1"/>
        <v>525.5999999990308</v>
      </c>
      <c r="F12" s="46">
        <v>1454.701</v>
      </c>
      <c r="G12" s="47">
        <f t="shared" si="1"/>
        <v>511.2000000001899</v>
      </c>
      <c r="H12" s="46">
        <v>4581.373</v>
      </c>
      <c r="I12" s="47">
        <f t="shared" si="2"/>
        <v>608.3999999995285</v>
      </c>
      <c r="J12" s="46">
        <v>5044.996</v>
      </c>
      <c r="K12" s="47">
        <f t="shared" si="3"/>
        <v>176.39999999992142</v>
      </c>
      <c r="L12" s="46">
        <v>850.442</v>
      </c>
      <c r="M12" s="47">
        <f t="shared" si="4"/>
        <v>38.400000000183354</v>
      </c>
      <c r="N12" s="46">
        <v>2270.762</v>
      </c>
      <c r="O12" s="47">
        <f t="shared" si="5"/>
        <v>528.0000000006112</v>
      </c>
      <c r="P12" s="46">
        <v>1143.371</v>
      </c>
      <c r="Q12" s="47">
        <f t="shared" si="6"/>
        <v>283.20000000094296</v>
      </c>
      <c r="R12" s="29">
        <v>5248.713</v>
      </c>
      <c r="S12" s="47">
        <f t="shared" si="7"/>
        <v>0</v>
      </c>
      <c r="T12" s="46">
        <v>11491.233</v>
      </c>
      <c r="U12" s="47">
        <f t="shared" si="8"/>
        <v>44.00000000168802</v>
      </c>
      <c r="V12" s="46">
        <v>7209.105</v>
      </c>
      <c r="W12" s="47">
        <f t="shared" si="9"/>
        <v>0</v>
      </c>
      <c r="X12" s="46">
        <v>395.181</v>
      </c>
      <c r="Y12" s="47">
        <f t="shared" si="10"/>
        <v>153.99999999954161</v>
      </c>
      <c r="Z12" s="46"/>
      <c r="AA12" s="47">
        <f t="shared" si="11"/>
        <v>0</v>
      </c>
      <c r="AB12" s="46"/>
      <c r="AC12" s="47">
        <f t="shared" si="12"/>
        <v>0</v>
      </c>
      <c r="AD12" s="46"/>
      <c r="AE12" s="47">
        <f t="shared" si="13"/>
        <v>0</v>
      </c>
      <c r="AF12" s="46"/>
      <c r="AG12" s="47">
        <f t="shared" si="14"/>
        <v>0</v>
      </c>
      <c r="AH12" s="48">
        <f t="shared" si="15"/>
        <v>3397.200000002249</v>
      </c>
    </row>
    <row r="13" spans="1:34" ht="12.75">
      <c r="A13" s="5" t="s">
        <v>10</v>
      </c>
      <c r="B13" s="46">
        <v>3034.671</v>
      </c>
      <c r="C13" s="47">
        <f t="shared" si="0"/>
        <v>403.19999999919673</v>
      </c>
      <c r="D13" s="46">
        <v>7720.606</v>
      </c>
      <c r="E13" s="47">
        <f t="shared" si="1"/>
        <v>507.59999999863794</v>
      </c>
      <c r="F13" s="46">
        <v>1454.882</v>
      </c>
      <c r="G13" s="47">
        <f t="shared" si="1"/>
        <v>651.6000000001441</v>
      </c>
      <c r="H13" s="46">
        <v>4581.49</v>
      </c>
      <c r="I13" s="47">
        <f t="shared" si="2"/>
        <v>421.20000000068103</v>
      </c>
      <c r="J13" s="46">
        <v>5045.022</v>
      </c>
      <c r="K13" s="47">
        <f t="shared" si="3"/>
        <v>93.59999999942374</v>
      </c>
      <c r="L13" s="46">
        <v>850.578</v>
      </c>
      <c r="M13" s="47">
        <f t="shared" si="4"/>
        <v>652.7999999998428</v>
      </c>
      <c r="N13" s="46">
        <v>2270.87</v>
      </c>
      <c r="O13" s="47">
        <f t="shared" si="5"/>
        <v>518.3999999986554</v>
      </c>
      <c r="P13" s="46">
        <v>1143.42</v>
      </c>
      <c r="Q13" s="47">
        <f t="shared" si="6"/>
        <v>235.19999999989523</v>
      </c>
      <c r="R13" s="29">
        <v>5248.713</v>
      </c>
      <c r="S13" s="47">
        <f t="shared" si="7"/>
        <v>0</v>
      </c>
      <c r="T13" s="46">
        <v>11491.243</v>
      </c>
      <c r="U13" s="47">
        <f t="shared" si="8"/>
        <v>40.000000000873115</v>
      </c>
      <c r="V13" s="46">
        <v>7209.105</v>
      </c>
      <c r="W13" s="47">
        <f t="shared" si="9"/>
        <v>0</v>
      </c>
      <c r="X13" s="46">
        <v>395.199</v>
      </c>
      <c r="Y13" s="47">
        <f t="shared" si="10"/>
        <v>252.00000000040745</v>
      </c>
      <c r="Z13" s="46"/>
      <c r="AA13" s="47">
        <f t="shared" si="11"/>
        <v>0</v>
      </c>
      <c r="AB13" s="46"/>
      <c r="AC13" s="47">
        <f t="shared" si="12"/>
        <v>0</v>
      </c>
      <c r="AD13" s="46"/>
      <c r="AE13" s="47">
        <f t="shared" si="13"/>
        <v>0</v>
      </c>
      <c r="AF13" s="46"/>
      <c r="AG13" s="47">
        <f t="shared" si="14"/>
        <v>0</v>
      </c>
      <c r="AH13" s="48">
        <f t="shared" si="15"/>
        <v>3775.5999999977575</v>
      </c>
    </row>
    <row r="14" spans="1:34" ht="12.75">
      <c r="A14" s="5" t="s">
        <v>11</v>
      </c>
      <c r="B14" s="46">
        <v>3034.767</v>
      </c>
      <c r="C14" s="47">
        <f t="shared" si="0"/>
        <v>460.80000000001746</v>
      </c>
      <c r="D14" s="46">
        <v>7720.743</v>
      </c>
      <c r="E14" s="47">
        <f t="shared" si="1"/>
        <v>493.20000000225264</v>
      </c>
      <c r="F14" s="46">
        <v>1455.04</v>
      </c>
      <c r="G14" s="47">
        <f t="shared" si="1"/>
        <v>568.7999999996464</v>
      </c>
      <c r="H14" s="46">
        <v>4581.625</v>
      </c>
      <c r="I14" s="47">
        <f t="shared" si="2"/>
        <v>486.0000000007858</v>
      </c>
      <c r="J14" s="46">
        <v>5045.057</v>
      </c>
      <c r="K14" s="47">
        <f t="shared" si="3"/>
        <v>125.99999999947613</v>
      </c>
      <c r="L14" s="46">
        <v>850.649</v>
      </c>
      <c r="M14" s="47">
        <f t="shared" si="4"/>
        <v>340.8000000001266</v>
      </c>
      <c r="N14" s="46">
        <v>2270.975</v>
      </c>
      <c r="O14" s="47">
        <f t="shared" si="5"/>
        <v>504.0000000000873</v>
      </c>
      <c r="P14" s="46">
        <v>1143.472</v>
      </c>
      <c r="Q14" s="47">
        <f t="shared" si="6"/>
        <v>249.5999999995547</v>
      </c>
      <c r="R14" s="29">
        <v>5248.713</v>
      </c>
      <c r="S14" s="47">
        <f t="shared" si="7"/>
        <v>0</v>
      </c>
      <c r="T14" s="46">
        <v>11491.255</v>
      </c>
      <c r="U14" s="47">
        <f t="shared" si="8"/>
        <v>47.99999999522697</v>
      </c>
      <c r="V14" s="46">
        <v>7209.105</v>
      </c>
      <c r="W14" s="47">
        <f t="shared" si="9"/>
        <v>0</v>
      </c>
      <c r="X14" s="46">
        <v>395.21</v>
      </c>
      <c r="Y14" s="47">
        <f t="shared" si="10"/>
        <v>153.99999999954161</v>
      </c>
      <c r="Z14" s="46"/>
      <c r="AA14" s="47">
        <f t="shared" si="11"/>
        <v>0</v>
      </c>
      <c r="AB14" s="46"/>
      <c r="AC14" s="47">
        <f t="shared" si="12"/>
        <v>0</v>
      </c>
      <c r="AD14" s="46"/>
      <c r="AE14" s="47">
        <f t="shared" si="13"/>
        <v>0</v>
      </c>
      <c r="AF14" s="46"/>
      <c r="AG14" s="47">
        <f t="shared" si="14"/>
        <v>0</v>
      </c>
      <c r="AH14" s="48">
        <f t="shared" si="15"/>
        <v>3431.1999999967156</v>
      </c>
    </row>
    <row r="15" spans="1:34" ht="12.75">
      <c r="A15" s="5" t="s">
        <v>12</v>
      </c>
      <c r="B15" s="46">
        <v>3034.849</v>
      </c>
      <c r="C15" s="47">
        <f t="shared" si="0"/>
        <v>393.60000000160653</v>
      </c>
      <c r="D15" s="46">
        <v>7720.866</v>
      </c>
      <c r="E15" s="47">
        <f t="shared" si="1"/>
        <v>442.79999999853317</v>
      </c>
      <c r="F15" s="46">
        <v>1455.176</v>
      </c>
      <c r="G15" s="47">
        <f t="shared" si="1"/>
        <v>489.59999999988213</v>
      </c>
      <c r="H15" s="46">
        <v>4581.742</v>
      </c>
      <c r="I15" s="47">
        <f t="shared" si="2"/>
        <v>421.20000000068103</v>
      </c>
      <c r="J15" s="46">
        <v>5045.087</v>
      </c>
      <c r="K15" s="47">
        <f t="shared" si="3"/>
        <v>108.00000000235741</v>
      </c>
      <c r="L15" s="46">
        <v>850.713</v>
      </c>
      <c r="M15" s="47">
        <f t="shared" si="4"/>
        <v>307.19999999982974</v>
      </c>
      <c r="N15" s="46">
        <v>2271.069</v>
      </c>
      <c r="O15" s="47">
        <f t="shared" si="5"/>
        <v>451.2000000002445</v>
      </c>
      <c r="P15" s="46">
        <v>1143.517</v>
      </c>
      <c r="Q15" s="47">
        <f t="shared" si="6"/>
        <v>216.00000000034925</v>
      </c>
      <c r="R15" s="29">
        <v>5248.713</v>
      </c>
      <c r="S15" s="47">
        <f t="shared" si="7"/>
        <v>0</v>
      </c>
      <c r="T15" s="46">
        <v>11491.274</v>
      </c>
      <c r="U15" s="47">
        <f t="shared" si="8"/>
        <v>76.00000000093132</v>
      </c>
      <c r="V15" s="46">
        <v>7209.105</v>
      </c>
      <c r="W15" s="47">
        <f t="shared" si="9"/>
        <v>0</v>
      </c>
      <c r="X15" s="46">
        <v>395.222</v>
      </c>
      <c r="Y15" s="47">
        <f t="shared" si="10"/>
        <v>168.00000000000637</v>
      </c>
      <c r="Z15" s="46"/>
      <c r="AA15" s="47">
        <f t="shared" si="11"/>
        <v>0</v>
      </c>
      <c r="AB15" s="46"/>
      <c r="AC15" s="47">
        <f t="shared" si="12"/>
        <v>0</v>
      </c>
      <c r="AD15" s="46"/>
      <c r="AE15" s="47">
        <f t="shared" si="13"/>
        <v>0</v>
      </c>
      <c r="AF15" s="46"/>
      <c r="AG15" s="47">
        <f t="shared" si="14"/>
        <v>0</v>
      </c>
      <c r="AH15" s="48">
        <f t="shared" si="15"/>
        <v>3073.6000000044214</v>
      </c>
    </row>
    <row r="16" spans="1:34" ht="12.75">
      <c r="A16" s="5" t="s">
        <v>13</v>
      </c>
      <c r="B16" s="46">
        <v>3034.95</v>
      </c>
      <c r="C16" s="47">
        <f t="shared" si="0"/>
        <v>484.79999999835854</v>
      </c>
      <c r="D16" s="46">
        <v>7721.019</v>
      </c>
      <c r="E16" s="47">
        <f t="shared" si="1"/>
        <v>550.8000000008906</v>
      </c>
      <c r="F16" s="46">
        <v>1455.346</v>
      </c>
      <c r="G16" s="47">
        <f t="shared" si="1"/>
        <v>612.0000000002619</v>
      </c>
      <c r="H16" s="46">
        <v>4581.889</v>
      </c>
      <c r="I16" s="47">
        <f t="shared" si="2"/>
        <v>529.1999999997643</v>
      </c>
      <c r="J16" s="46">
        <v>5045.121</v>
      </c>
      <c r="K16" s="47">
        <f t="shared" si="3"/>
        <v>122.39999999874271</v>
      </c>
      <c r="L16" s="46">
        <v>850.794</v>
      </c>
      <c r="M16" s="47">
        <f t="shared" si="4"/>
        <v>388.80000000008295</v>
      </c>
      <c r="N16" s="46">
        <v>2271.185</v>
      </c>
      <c r="O16" s="47">
        <f t="shared" si="5"/>
        <v>556.7999999999302</v>
      </c>
      <c r="P16" s="46">
        <v>1143.571</v>
      </c>
      <c r="Q16" s="47">
        <f t="shared" si="6"/>
        <v>259.1999999993277</v>
      </c>
      <c r="R16" s="29">
        <v>5248.713</v>
      </c>
      <c r="S16" s="47">
        <f t="shared" si="7"/>
        <v>0</v>
      </c>
      <c r="T16" s="46">
        <v>11491.3</v>
      </c>
      <c r="U16" s="47">
        <f t="shared" si="8"/>
        <v>103.99999999935972</v>
      </c>
      <c r="V16" s="46">
        <v>7209.105</v>
      </c>
      <c r="W16" s="47">
        <f t="shared" si="9"/>
        <v>0</v>
      </c>
      <c r="X16" s="46">
        <v>395.242</v>
      </c>
      <c r="Y16" s="47">
        <f t="shared" si="10"/>
        <v>280.00000000054115</v>
      </c>
      <c r="Z16" s="46"/>
      <c r="AA16" s="47">
        <f t="shared" si="11"/>
        <v>0</v>
      </c>
      <c r="AB16" s="46"/>
      <c r="AC16" s="47">
        <f t="shared" si="12"/>
        <v>0</v>
      </c>
      <c r="AD16" s="46"/>
      <c r="AE16" s="47">
        <f t="shared" si="13"/>
        <v>0</v>
      </c>
      <c r="AF16" s="46"/>
      <c r="AG16" s="47">
        <f t="shared" si="14"/>
        <v>0</v>
      </c>
      <c r="AH16" s="48">
        <f t="shared" si="15"/>
        <v>3887.9999999972597</v>
      </c>
    </row>
    <row r="17" spans="1:34" ht="12.75">
      <c r="A17" s="5" t="s">
        <v>14</v>
      </c>
      <c r="B17" s="46">
        <v>3035.022</v>
      </c>
      <c r="C17" s="47">
        <f t="shared" si="0"/>
        <v>345.6000000005588</v>
      </c>
      <c r="D17" s="46">
        <v>7721.125</v>
      </c>
      <c r="E17" s="47">
        <f t="shared" si="1"/>
        <v>381.5999999991618</v>
      </c>
      <c r="F17" s="46">
        <v>1455.466</v>
      </c>
      <c r="G17" s="47">
        <f t="shared" si="1"/>
        <v>431.9999999996071</v>
      </c>
      <c r="H17" s="46">
        <v>4581.993</v>
      </c>
      <c r="I17" s="47">
        <f t="shared" si="2"/>
        <v>374.40000000096916</v>
      </c>
      <c r="J17" s="46">
        <v>5045.153</v>
      </c>
      <c r="K17" s="47">
        <f t="shared" si="3"/>
        <v>115.20000000055006</v>
      </c>
      <c r="L17" s="46">
        <v>850.848</v>
      </c>
      <c r="M17" s="47">
        <f t="shared" si="4"/>
        <v>259.1999999998734</v>
      </c>
      <c r="N17" s="46">
        <v>2271.264</v>
      </c>
      <c r="O17" s="47">
        <f t="shared" si="5"/>
        <v>379.20000000085565</v>
      </c>
      <c r="P17" s="46">
        <v>1143.609</v>
      </c>
      <c r="Q17" s="47">
        <f t="shared" si="6"/>
        <v>182.4000000000524</v>
      </c>
      <c r="R17" s="29">
        <v>5248.713</v>
      </c>
      <c r="S17" s="47">
        <f t="shared" si="7"/>
        <v>0</v>
      </c>
      <c r="T17" s="46">
        <v>11491.323</v>
      </c>
      <c r="U17" s="47">
        <f t="shared" si="8"/>
        <v>92.00000000419095</v>
      </c>
      <c r="V17" s="46">
        <v>7209.105</v>
      </c>
      <c r="W17" s="47">
        <f t="shared" si="9"/>
        <v>0</v>
      </c>
      <c r="X17" s="46">
        <v>395.258</v>
      </c>
      <c r="Y17" s="47">
        <f t="shared" si="10"/>
        <v>223.99999999947795</v>
      </c>
      <c r="Z17" s="46"/>
      <c r="AA17" s="47">
        <f t="shared" si="11"/>
        <v>0</v>
      </c>
      <c r="AB17" s="46"/>
      <c r="AC17" s="47">
        <f t="shared" si="12"/>
        <v>0</v>
      </c>
      <c r="AD17" s="46"/>
      <c r="AE17" s="47">
        <f t="shared" si="13"/>
        <v>0</v>
      </c>
      <c r="AF17" s="46"/>
      <c r="AG17" s="47">
        <f t="shared" si="14"/>
        <v>0</v>
      </c>
      <c r="AH17" s="48">
        <f t="shared" si="15"/>
        <v>2785.6000000052973</v>
      </c>
    </row>
    <row r="18" spans="1:34" ht="12.75">
      <c r="A18" s="5" t="s">
        <v>15</v>
      </c>
      <c r="B18" s="46">
        <v>3035.121</v>
      </c>
      <c r="C18" s="47">
        <f t="shared" si="0"/>
        <v>475.20000000076834</v>
      </c>
      <c r="D18" s="46">
        <v>7721.274</v>
      </c>
      <c r="E18" s="47">
        <f t="shared" si="1"/>
        <v>536.4000000012311</v>
      </c>
      <c r="F18" s="46">
        <v>1455.634</v>
      </c>
      <c r="G18" s="47">
        <f t="shared" si="1"/>
        <v>604.8000000004322</v>
      </c>
      <c r="H18" s="46">
        <v>4582.146</v>
      </c>
      <c r="I18" s="47">
        <f t="shared" si="2"/>
        <v>550.7999999976164</v>
      </c>
      <c r="J18" s="46">
        <v>5045.193</v>
      </c>
      <c r="K18" s="47">
        <f t="shared" si="3"/>
        <v>143.99999999986903</v>
      </c>
      <c r="L18" s="46">
        <v>850.926</v>
      </c>
      <c r="M18" s="47">
        <f t="shared" si="4"/>
        <v>374.40000000042346</v>
      </c>
      <c r="N18" s="46">
        <v>2271.382</v>
      </c>
      <c r="O18" s="47">
        <f t="shared" si="5"/>
        <v>566.3999999997031</v>
      </c>
      <c r="P18" s="46">
        <v>1143.66</v>
      </c>
      <c r="Q18" s="47">
        <f t="shared" si="6"/>
        <v>244.8000000007596</v>
      </c>
      <c r="R18" s="29">
        <v>5248.713</v>
      </c>
      <c r="S18" s="47">
        <f t="shared" si="7"/>
        <v>0</v>
      </c>
      <c r="T18" s="46">
        <v>11491.36</v>
      </c>
      <c r="U18" s="47">
        <f t="shared" si="8"/>
        <v>148.00000000104774</v>
      </c>
      <c r="V18" s="46">
        <v>7209.105</v>
      </c>
      <c r="W18" s="47">
        <f t="shared" si="9"/>
        <v>0</v>
      </c>
      <c r="X18" s="46">
        <v>395.285</v>
      </c>
      <c r="Y18" s="47">
        <f t="shared" si="10"/>
        <v>378.0000000006112</v>
      </c>
      <c r="Z18" s="46"/>
      <c r="AA18" s="47">
        <f t="shared" si="11"/>
        <v>0</v>
      </c>
      <c r="AB18" s="46"/>
      <c r="AC18" s="47">
        <f t="shared" si="12"/>
        <v>0</v>
      </c>
      <c r="AD18" s="46"/>
      <c r="AE18" s="47">
        <f t="shared" si="13"/>
        <v>0</v>
      </c>
      <c r="AF18" s="46"/>
      <c r="AG18" s="47">
        <f t="shared" si="14"/>
        <v>0</v>
      </c>
      <c r="AH18" s="48">
        <f t="shared" si="15"/>
        <v>4022.800000002462</v>
      </c>
    </row>
    <row r="19" spans="1:34" ht="12.75">
      <c r="A19" s="5" t="s">
        <v>16</v>
      </c>
      <c r="B19" s="46">
        <v>3035.209</v>
      </c>
      <c r="C19" s="47">
        <f t="shared" si="0"/>
        <v>422.3999999987427</v>
      </c>
      <c r="D19" s="46">
        <v>7721.407</v>
      </c>
      <c r="E19" s="47">
        <f t="shared" si="1"/>
        <v>478.79999999931897</v>
      </c>
      <c r="F19" s="46">
        <v>1455.782</v>
      </c>
      <c r="G19" s="47">
        <f t="shared" si="1"/>
        <v>532.7999999996791</v>
      </c>
      <c r="H19" s="46">
        <v>4582.278</v>
      </c>
      <c r="I19" s="47">
        <f t="shared" si="2"/>
        <v>475.20000000185973</v>
      </c>
      <c r="J19" s="46">
        <v>5045.226</v>
      </c>
      <c r="K19" s="47">
        <f t="shared" si="3"/>
        <v>118.7999999980093</v>
      </c>
      <c r="L19" s="46">
        <v>850.993</v>
      </c>
      <c r="M19" s="47">
        <f t="shared" si="4"/>
        <v>321.6000000000349</v>
      </c>
      <c r="N19" s="46">
        <v>2271.481</v>
      </c>
      <c r="O19" s="47">
        <f t="shared" si="5"/>
        <v>475.20000000076834</v>
      </c>
      <c r="P19" s="46">
        <v>1143.712</v>
      </c>
      <c r="Q19" s="47">
        <f t="shared" si="6"/>
        <v>249.5999999995547</v>
      </c>
      <c r="R19" s="29">
        <v>5248.713</v>
      </c>
      <c r="S19" s="47">
        <f t="shared" si="7"/>
        <v>0</v>
      </c>
      <c r="T19" s="46">
        <v>11491.381</v>
      </c>
      <c r="U19" s="47">
        <f t="shared" si="8"/>
        <v>83.99999999528518</v>
      </c>
      <c r="V19" s="46">
        <v>7209.105</v>
      </c>
      <c r="W19" s="47">
        <f t="shared" si="9"/>
        <v>0</v>
      </c>
      <c r="X19" s="46">
        <v>395.308</v>
      </c>
      <c r="Y19" s="47">
        <f t="shared" si="10"/>
        <v>321.999999999548</v>
      </c>
      <c r="Z19" s="46"/>
      <c r="AA19" s="47">
        <f t="shared" si="11"/>
        <v>0</v>
      </c>
      <c r="AB19" s="46"/>
      <c r="AC19" s="47">
        <f t="shared" si="12"/>
        <v>0</v>
      </c>
      <c r="AD19" s="46"/>
      <c r="AE19" s="47">
        <f t="shared" si="13"/>
        <v>0</v>
      </c>
      <c r="AF19" s="46"/>
      <c r="AG19" s="47">
        <f t="shared" si="14"/>
        <v>0</v>
      </c>
      <c r="AH19" s="48">
        <f t="shared" si="15"/>
        <v>3480.399999992801</v>
      </c>
    </row>
    <row r="20" spans="1:34" ht="12.75">
      <c r="A20" s="5" t="s">
        <v>17</v>
      </c>
      <c r="B20" s="46">
        <v>3035.291</v>
      </c>
      <c r="C20" s="47">
        <f t="shared" si="0"/>
        <v>393.60000000160653</v>
      </c>
      <c r="D20" s="46">
        <v>7721.532</v>
      </c>
      <c r="E20" s="47">
        <f t="shared" si="1"/>
        <v>450</v>
      </c>
      <c r="F20" s="46">
        <v>1455.923</v>
      </c>
      <c r="G20" s="47">
        <f t="shared" si="1"/>
        <v>507.60000000027503</v>
      </c>
      <c r="H20" s="46">
        <v>4582.399</v>
      </c>
      <c r="I20" s="47">
        <f t="shared" si="2"/>
        <v>435.6000000003405</v>
      </c>
      <c r="J20" s="46">
        <v>5045.237</v>
      </c>
      <c r="K20" s="47">
        <f t="shared" si="3"/>
        <v>39.60000000151922</v>
      </c>
      <c r="L20" s="46">
        <v>851.06</v>
      </c>
      <c r="M20" s="47">
        <f t="shared" si="4"/>
        <v>321.5999999994892</v>
      </c>
      <c r="N20" s="46">
        <v>2271.579</v>
      </c>
      <c r="O20" s="47">
        <f t="shared" si="5"/>
        <v>470.39999999979045</v>
      </c>
      <c r="P20" s="46">
        <v>1143.759</v>
      </c>
      <c r="Q20" s="47">
        <f t="shared" si="6"/>
        <v>225.60000000012224</v>
      </c>
      <c r="R20" s="29">
        <v>5248.713</v>
      </c>
      <c r="S20" s="47">
        <f t="shared" si="7"/>
        <v>0</v>
      </c>
      <c r="T20" s="46">
        <v>11491.397</v>
      </c>
      <c r="U20" s="47">
        <f t="shared" si="8"/>
        <v>64.00000000576256</v>
      </c>
      <c r="V20" s="46">
        <v>7209.105</v>
      </c>
      <c r="W20" s="47">
        <f t="shared" si="9"/>
        <v>0</v>
      </c>
      <c r="X20" s="46">
        <v>395.333</v>
      </c>
      <c r="Y20" s="47">
        <f t="shared" si="10"/>
        <v>350.0000000004775</v>
      </c>
      <c r="Z20" s="46"/>
      <c r="AA20" s="47">
        <f t="shared" si="11"/>
        <v>0</v>
      </c>
      <c r="AB20" s="46"/>
      <c r="AC20" s="47">
        <f t="shared" si="12"/>
        <v>0</v>
      </c>
      <c r="AD20" s="46"/>
      <c r="AE20" s="47">
        <f t="shared" si="13"/>
        <v>0</v>
      </c>
      <c r="AF20" s="46"/>
      <c r="AG20" s="47">
        <f t="shared" si="14"/>
        <v>0</v>
      </c>
      <c r="AH20" s="48">
        <f t="shared" si="15"/>
        <v>3258.0000000093833</v>
      </c>
    </row>
    <row r="21" spans="1:34" ht="12.75">
      <c r="A21" s="5" t="s">
        <v>18</v>
      </c>
      <c r="B21" s="46">
        <v>3035.407</v>
      </c>
      <c r="C21" s="47">
        <f t="shared" si="0"/>
        <v>556.7999999999302</v>
      </c>
      <c r="D21" s="46">
        <v>7721.712</v>
      </c>
      <c r="E21" s="47">
        <f t="shared" si="1"/>
        <v>648.0000000010477</v>
      </c>
      <c r="F21" s="46">
        <v>1456.119</v>
      </c>
      <c r="G21" s="47">
        <f t="shared" si="1"/>
        <v>705.5999999996857</v>
      </c>
      <c r="H21" s="46">
        <v>4582.575</v>
      </c>
      <c r="I21" s="47">
        <f t="shared" si="2"/>
        <v>633.5999999981141</v>
      </c>
      <c r="J21" s="46">
        <v>5045.302</v>
      </c>
      <c r="K21" s="47">
        <f t="shared" si="3"/>
        <v>233.99999999855936</v>
      </c>
      <c r="L21" s="46">
        <v>851.153</v>
      </c>
      <c r="M21" s="47">
        <f t="shared" si="4"/>
        <v>446.400000000358</v>
      </c>
      <c r="N21" s="46">
        <v>2271.719</v>
      </c>
      <c r="O21" s="47">
        <f t="shared" si="5"/>
        <v>671.9999999993888</v>
      </c>
      <c r="P21" s="46">
        <v>1143.826</v>
      </c>
      <c r="Q21" s="47">
        <f t="shared" si="6"/>
        <v>321.6000000000349</v>
      </c>
      <c r="R21" s="29">
        <v>5248.713</v>
      </c>
      <c r="S21" s="47">
        <f t="shared" si="7"/>
        <v>0</v>
      </c>
      <c r="T21" s="46">
        <v>11491.418</v>
      </c>
      <c r="U21" s="47">
        <f t="shared" si="8"/>
        <v>83.99999999528518</v>
      </c>
      <c r="V21" s="46">
        <v>7209.105</v>
      </c>
      <c r="W21" s="47">
        <f t="shared" si="9"/>
        <v>0</v>
      </c>
      <c r="X21" s="46">
        <v>395.367</v>
      </c>
      <c r="Y21" s="47">
        <f t="shared" si="10"/>
        <v>475.9999999998854</v>
      </c>
      <c r="Z21" s="46"/>
      <c r="AA21" s="47">
        <f t="shared" si="11"/>
        <v>0</v>
      </c>
      <c r="AB21" s="46"/>
      <c r="AC21" s="47">
        <f t="shared" si="12"/>
        <v>0</v>
      </c>
      <c r="AD21" s="46"/>
      <c r="AE21" s="47">
        <f t="shared" si="13"/>
        <v>0</v>
      </c>
      <c r="AF21" s="46"/>
      <c r="AG21" s="47">
        <f t="shared" si="14"/>
        <v>0</v>
      </c>
      <c r="AH21" s="48">
        <f t="shared" si="15"/>
        <v>4777.999999992289</v>
      </c>
    </row>
    <row r="22" spans="1:34" ht="12.75">
      <c r="A22" s="5" t="s">
        <v>19</v>
      </c>
      <c r="B22" s="46">
        <v>3035.511</v>
      </c>
      <c r="C22" s="47">
        <f t="shared" si="0"/>
        <v>499.1999999991094</v>
      </c>
      <c r="D22" s="46">
        <v>7721.966</v>
      </c>
      <c r="E22" s="47">
        <f t="shared" si="1"/>
        <v>914.3999999996595</v>
      </c>
      <c r="F22" s="46">
        <v>1456.296</v>
      </c>
      <c r="G22" s="47">
        <f t="shared" si="1"/>
        <v>637.2000000004846</v>
      </c>
      <c r="H22" s="46">
        <v>4582.73</v>
      </c>
      <c r="I22" s="47">
        <f t="shared" si="2"/>
        <v>557.9999999990832</v>
      </c>
      <c r="J22" s="46">
        <v>5045.334</v>
      </c>
      <c r="K22" s="47">
        <f t="shared" si="3"/>
        <v>115.20000000055006</v>
      </c>
      <c r="L22" s="46">
        <v>851.237</v>
      </c>
      <c r="M22" s="47">
        <f t="shared" si="4"/>
        <v>403.19999999974243</v>
      </c>
      <c r="N22" s="46">
        <v>2271.842</v>
      </c>
      <c r="O22" s="47">
        <f t="shared" si="5"/>
        <v>590.400000000227</v>
      </c>
      <c r="P22" s="46">
        <v>1143.883</v>
      </c>
      <c r="Q22" s="47">
        <f t="shared" si="6"/>
        <v>273.6000000000786</v>
      </c>
      <c r="R22" s="29">
        <v>5248.713</v>
      </c>
      <c r="S22" s="47">
        <f t="shared" si="7"/>
        <v>0</v>
      </c>
      <c r="T22" s="46">
        <v>11491.439</v>
      </c>
      <c r="U22" s="47">
        <f t="shared" si="8"/>
        <v>84.00000000256114</v>
      </c>
      <c r="V22" s="46">
        <v>7209.105</v>
      </c>
      <c r="W22" s="47">
        <f t="shared" si="9"/>
        <v>0</v>
      </c>
      <c r="X22" s="46">
        <v>395.401</v>
      </c>
      <c r="Y22" s="47">
        <f t="shared" si="10"/>
        <v>475.9999999998854</v>
      </c>
      <c r="Z22" s="46"/>
      <c r="AA22" s="47">
        <f t="shared" si="11"/>
        <v>0</v>
      </c>
      <c r="AB22" s="46"/>
      <c r="AC22" s="47">
        <f t="shared" si="12"/>
        <v>0</v>
      </c>
      <c r="AD22" s="46"/>
      <c r="AE22" s="47">
        <f t="shared" si="13"/>
        <v>0</v>
      </c>
      <c r="AF22" s="46"/>
      <c r="AG22" s="47">
        <f t="shared" si="14"/>
        <v>0</v>
      </c>
      <c r="AH22" s="48">
        <f t="shared" si="15"/>
        <v>4551.200000001381</v>
      </c>
    </row>
    <row r="23" spans="1:34" ht="12.75">
      <c r="A23" s="5" t="s">
        <v>20</v>
      </c>
      <c r="B23" s="46">
        <v>3035.617</v>
      </c>
      <c r="C23" s="47">
        <f t="shared" si="0"/>
        <v>508.8000000010652</v>
      </c>
      <c r="D23" s="46">
        <v>7722.027</v>
      </c>
      <c r="E23" s="47">
        <f t="shared" si="1"/>
        <v>219.59999999889988</v>
      </c>
      <c r="F23" s="46">
        <v>1456.478</v>
      </c>
      <c r="G23" s="47">
        <f t="shared" si="1"/>
        <v>655.2000000000589</v>
      </c>
      <c r="H23" s="46">
        <v>4582.892</v>
      </c>
      <c r="I23" s="47">
        <f t="shared" si="2"/>
        <v>583.200000000943</v>
      </c>
      <c r="J23" s="46">
        <v>5045.339</v>
      </c>
      <c r="K23" s="47">
        <f t="shared" si="3"/>
        <v>18.0000000003929</v>
      </c>
      <c r="L23" s="46">
        <v>851.323</v>
      </c>
      <c r="M23" s="47">
        <f t="shared" si="4"/>
        <v>412.8000000000611</v>
      </c>
      <c r="N23" s="46">
        <v>2271.97</v>
      </c>
      <c r="O23" s="47">
        <f t="shared" si="5"/>
        <v>614.3999999985681</v>
      </c>
      <c r="P23" s="46">
        <v>1143.941</v>
      </c>
      <c r="Q23" s="47">
        <f t="shared" si="6"/>
        <v>278.3999999999651</v>
      </c>
      <c r="R23" s="29">
        <v>5248.713</v>
      </c>
      <c r="S23" s="47">
        <f t="shared" si="7"/>
        <v>0</v>
      </c>
      <c r="T23" s="46">
        <v>11491.458</v>
      </c>
      <c r="U23" s="47">
        <f t="shared" si="8"/>
        <v>76.00000000093132</v>
      </c>
      <c r="V23" s="46">
        <v>7209.105</v>
      </c>
      <c r="W23" s="47">
        <f t="shared" si="9"/>
        <v>0</v>
      </c>
      <c r="X23" s="46">
        <v>395.432</v>
      </c>
      <c r="Y23" s="47">
        <f t="shared" si="10"/>
        <v>434.00000000008276</v>
      </c>
      <c r="Z23" s="46"/>
      <c r="AA23" s="47">
        <f t="shared" si="11"/>
        <v>0</v>
      </c>
      <c r="AB23" s="46"/>
      <c r="AC23" s="47">
        <f t="shared" si="12"/>
        <v>0</v>
      </c>
      <c r="AD23" s="46"/>
      <c r="AE23" s="47">
        <f t="shared" si="13"/>
        <v>0</v>
      </c>
      <c r="AF23" s="46"/>
      <c r="AG23" s="47">
        <f t="shared" si="14"/>
        <v>0</v>
      </c>
      <c r="AH23" s="48">
        <f t="shared" si="15"/>
        <v>3800.4000000009682</v>
      </c>
    </row>
    <row r="24" spans="1:34" ht="12.75">
      <c r="A24" s="5" t="s">
        <v>21</v>
      </c>
      <c r="B24" s="46">
        <v>3035.696</v>
      </c>
      <c r="C24" s="47">
        <f t="shared" si="0"/>
        <v>379.19999999867287</v>
      </c>
      <c r="D24" s="46">
        <v>7722.144</v>
      </c>
      <c r="E24" s="47">
        <f t="shared" si="1"/>
        <v>421.20000000068103</v>
      </c>
      <c r="F24" s="46">
        <v>1456.613</v>
      </c>
      <c r="G24" s="47">
        <f t="shared" si="1"/>
        <v>485.99999999996726</v>
      </c>
      <c r="H24" s="46">
        <v>4582.998</v>
      </c>
      <c r="I24" s="47">
        <f t="shared" si="2"/>
        <v>381.5999999991618</v>
      </c>
      <c r="J24" s="46">
        <v>5045.343</v>
      </c>
      <c r="K24" s="47">
        <f t="shared" si="3"/>
        <v>14.399999999659485</v>
      </c>
      <c r="L24" s="46">
        <v>851.386</v>
      </c>
      <c r="M24" s="47">
        <f t="shared" si="4"/>
        <v>302.39999999994325</v>
      </c>
      <c r="N24" s="46">
        <v>2272.067</v>
      </c>
      <c r="O24" s="47">
        <f t="shared" si="5"/>
        <v>465.60000000099535</v>
      </c>
      <c r="P24" s="46">
        <v>1143.987</v>
      </c>
      <c r="Q24" s="47">
        <f t="shared" si="6"/>
        <v>220.80000000023574</v>
      </c>
      <c r="R24" s="29">
        <v>5248.713</v>
      </c>
      <c r="S24" s="47">
        <f t="shared" si="7"/>
        <v>0</v>
      </c>
      <c r="T24" s="46">
        <v>11491.474</v>
      </c>
      <c r="U24" s="47">
        <f t="shared" si="8"/>
        <v>63.9999999984866</v>
      </c>
      <c r="V24" s="46">
        <v>7209.105</v>
      </c>
      <c r="W24" s="47">
        <f t="shared" si="9"/>
        <v>0</v>
      </c>
      <c r="X24" s="46">
        <v>395.459</v>
      </c>
      <c r="Y24" s="47">
        <f t="shared" si="10"/>
        <v>377.9999999998154</v>
      </c>
      <c r="Z24" s="46"/>
      <c r="AA24" s="47">
        <f t="shared" si="11"/>
        <v>0</v>
      </c>
      <c r="AB24" s="46"/>
      <c r="AC24" s="47">
        <f t="shared" si="12"/>
        <v>0</v>
      </c>
      <c r="AD24" s="46"/>
      <c r="AE24" s="47">
        <f t="shared" si="13"/>
        <v>0</v>
      </c>
      <c r="AF24" s="46"/>
      <c r="AG24" s="47">
        <f t="shared" si="14"/>
        <v>0</v>
      </c>
      <c r="AH24" s="48">
        <f t="shared" si="15"/>
        <v>3113.1999999976188</v>
      </c>
    </row>
    <row r="25" spans="1:34" ht="12.75">
      <c r="A25" s="5" t="s">
        <v>22</v>
      </c>
      <c r="B25" s="46">
        <v>3035.777</v>
      </c>
      <c r="C25" s="47">
        <f t="shared" si="0"/>
        <v>388.80000000062864</v>
      </c>
      <c r="D25" s="46">
        <v>7722.265</v>
      </c>
      <c r="E25" s="47">
        <f t="shared" si="1"/>
        <v>435.6000000003405</v>
      </c>
      <c r="F25" s="46">
        <v>1456.745</v>
      </c>
      <c r="G25" s="47">
        <f t="shared" si="1"/>
        <v>475.1999999994041</v>
      </c>
      <c r="H25" s="46">
        <v>4583.133</v>
      </c>
      <c r="I25" s="47">
        <f t="shared" si="2"/>
        <v>486.0000000007858</v>
      </c>
      <c r="J25" s="46">
        <v>5045.346</v>
      </c>
      <c r="K25" s="47">
        <f t="shared" si="3"/>
        <v>10.799999998926069</v>
      </c>
      <c r="L25" s="46">
        <v>851.448</v>
      </c>
      <c r="M25" s="47">
        <f t="shared" si="4"/>
        <v>297.60000000005675</v>
      </c>
      <c r="N25" s="46">
        <v>2272.164</v>
      </c>
      <c r="O25" s="47">
        <f t="shared" si="5"/>
        <v>465.60000000099535</v>
      </c>
      <c r="P25" s="46">
        <v>1144.032</v>
      </c>
      <c r="Q25" s="47">
        <f t="shared" si="6"/>
        <v>215.99999999925785</v>
      </c>
      <c r="R25" s="29">
        <v>5248.713</v>
      </c>
      <c r="S25" s="47">
        <f t="shared" si="7"/>
        <v>0</v>
      </c>
      <c r="T25" s="46">
        <v>11491.491</v>
      </c>
      <c r="U25" s="47">
        <f t="shared" si="8"/>
        <v>67.99999999930151</v>
      </c>
      <c r="V25" s="46">
        <v>7209.105</v>
      </c>
      <c r="W25" s="47">
        <f t="shared" si="9"/>
        <v>0</v>
      </c>
      <c r="X25" s="46">
        <v>395.485</v>
      </c>
      <c r="Y25" s="47">
        <f t="shared" si="10"/>
        <v>364.00000000014643</v>
      </c>
      <c r="Z25" s="46"/>
      <c r="AA25" s="47">
        <f t="shared" si="11"/>
        <v>0</v>
      </c>
      <c r="AB25" s="46"/>
      <c r="AC25" s="47">
        <f t="shared" si="12"/>
        <v>0</v>
      </c>
      <c r="AD25" s="46"/>
      <c r="AE25" s="47">
        <f t="shared" si="13"/>
        <v>0</v>
      </c>
      <c r="AF25" s="46"/>
      <c r="AG25" s="47">
        <f t="shared" si="14"/>
        <v>0</v>
      </c>
      <c r="AH25" s="48">
        <f t="shared" si="15"/>
        <v>3207.599999999843</v>
      </c>
    </row>
    <row r="26" spans="1:34" ht="12.75">
      <c r="A26" s="5" t="s">
        <v>23</v>
      </c>
      <c r="B26" s="46">
        <v>3035.904</v>
      </c>
      <c r="C26" s="47">
        <f t="shared" si="0"/>
        <v>609.599999999773</v>
      </c>
      <c r="D26" s="46">
        <v>7722.456</v>
      </c>
      <c r="E26" s="47">
        <f t="shared" si="1"/>
        <v>687.5999999992928</v>
      </c>
      <c r="F26" s="46">
        <v>1456.963</v>
      </c>
      <c r="G26" s="47">
        <f t="shared" si="1"/>
        <v>784.8000000002685</v>
      </c>
      <c r="H26" s="46">
        <v>4583.316</v>
      </c>
      <c r="I26" s="47">
        <f t="shared" si="2"/>
        <v>658.7999999999738</v>
      </c>
      <c r="J26" s="46">
        <v>5045.376</v>
      </c>
      <c r="K26" s="47">
        <f t="shared" si="3"/>
        <v>108.00000000235741</v>
      </c>
      <c r="L26" s="46">
        <v>851.549</v>
      </c>
      <c r="M26" s="47">
        <f t="shared" si="4"/>
        <v>484.79999999999563</v>
      </c>
      <c r="N26" s="46">
        <v>2272.322</v>
      </c>
      <c r="O26" s="47">
        <f t="shared" si="5"/>
        <v>758.3999999995285</v>
      </c>
      <c r="P26" s="46">
        <v>1144.103</v>
      </c>
      <c r="Q26" s="47">
        <f t="shared" si="6"/>
        <v>340.8000000006723</v>
      </c>
      <c r="R26" s="29">
        <v>5248.713</v>
      </c>
      <c r="S26" s="47">
        <f t="shared" si="7"/>
        <v>0</v>
      </c>
      <c r="T26" s="46">
        <v>11491.512</v>
      </c>
      <c r="U26" s="47">
        <f t="shared" si="8"/>
        <v>84.00000000256114</v>
      </c>
      <c r="V26" s="46">
        <v>7209.105</v>
      </c>
      <c r="W26" s="47">
        <f t="shared" si="9"/>
        <v>0</v>
      </c>
      <c r="X26" s="46">
        <v>395.524</v>
      </c>
      <c r="Y26" s="47">
        <f t="shared" si="10"/>
        <v>545.9999999998217</v>
      </c>
      <c r="Z26" s="46"/>
      <c r="AA26" s="47">
        <f t="shared" si="11"/>
        <v>0</v>
      </c>
      <c r="AB26" s="46"/>
      <c r="AC26" s="47">
        <f t="shared" si="12"/>
        <v>0</v>
      </c>
      <c r="AD26" s="46"/>
      <c r="AE26" s="47">
        <f t="shared" si="13"/>
        <v>0</v>
      </c>
      <c r="AF26" s="46"/>
      <c r="AG26" s="47">
        <f t="shared" si="14"/>
        <v>0</v>
      </c>
      <c r="AH26" s="48">
        <f t="shared" si="15"/>
        <v>5062.800000004245</v>
      </c>
    </row>
    <row r="27" spans="1:34" ht="12.75">
      <c r="A27" s="5" t="s">
        <v>24</v>
      </c>
      <c r="B27" s="46">
        <v>3036.007</v>
      </c>
      <c r="C27" s="47">
        <f t="shared" si="0"/>
        <v>494.4000000003143</v>
      </c>
      <c r="D27" s="46">
        <v>7722.614</v>
      </c>
      <c r="E27" s="47">
        <f t="shared" si="1"/>
        <v>568.7999999980093</v>
      </c>
      <c r="F27" s="46">
        <v>1457.138</v>
      </c>
      <c r="G27" s="47">
        <f t="shared" si="1"/>
        <v>629.9999999998363</v>
      </c>
      <c r="H27" s="46">
        <v>4583.47</v>
      </c>
      <c r="I27" s="47">
        <f t="shared" si="2"/>
        <v>554.400000001624</v>
      </c>
      <c r="J27" s="46">
        <v>5045.417</v>
      </c>
      <c r="K27" s="47">
        <f t="shared" si="3"/>
        <v>147.60000000060245</v>
      </c>
      <c r="L27" s="46">
        <v>851.635</v>
      </c>
      <c r="M27" s="47">
        <f t="shared" si="4"/>
        <v>412.8000000000611</v>
      </c>
      <c r="N27" s="46">
        <v>2272.45</v>
      </c>
      <c r="O27" s="47">
        <f t="shared" si="5"/>
        <v>614.3999999985681</v>
      </c>
      <c r="P27" s="46">
        <v>1144.162</v>
      </c>
      <c r="Q27" s="47">
        <f t="shared" si="6"/>
        <v>283.19999999985157</v>
      </c>
      <c r="R27" s="29">
        <v>5248.713</v>
      </c>
      <c r="S27" s="47">
        <f t="shared" si="7"/>
        <v>0</v>
      </c>
      <c r="T27" s="46">
        <v>11491.538</v>
      </c>
      <c r="U27" s="47">
        <f t="shared" si="8"/>
        <v>103.99999999935972</v>
      </c>
      <c r="V27" s="46">
        <v>7209.105</v>
      </c>
      <c r="W27" s="47">
        <f t="shared" si="9"/>
        <v>0</v>
      </c>
      <c r="X27" s="46">
        <v>395.557</v>
      </c>
      <c r="Y27" s="47">
        <f t="shared" si="10"/>
        <v>462.00000000021646</v>
      </c>
      <c r="Z27" s="46"/>
      <c r="AA27" s="47">
        <f t="shared" si="11"/>
        <v>0</v>
      </c>
      <c r="AB27" s="46"/>
      <c r="AC27" s="47">
        <f t="shared" si="12"/>
        <v>0</v>
      </c>
      <c r="AD27" s="46"/>
      <c r="AE27" s="47">
        <f t="shared" si="13"/>
        <v>0</v>
      </c>
      <c r="AF27" s="46"/>
      <c r="AG27" s="47">
        <f t="shared" si="14"/>
        <v>0</v>
      </c>
      <c r="AH27" s="48">
        <f t="shared" si="15"/>
        <v>4271.599999998443</v>
      </c>
    </row>
    <row r="28" spans="1:34" ht="12.75">
      <c r="A28" s="5" t="s">
        <v>25</v>
      </c>
      <c r="B28" s="46">
        <v>3036.097</v>
      </c>
      <c r="C28" s="47">
        <f t="shared" si="0"/>
        <v>432.0000000006985</v>
      </c>
      <c r="D28" s="46">
        <v>7722.752</v>
      </c>
      <c r="E28" s="47">
        <f t="shared" si="1"/>
        <v>496.80000000298605</v>
      </c>
      <c r="F28" s="46">
        <v>1457.291</v>
      </c>
      <c r="G28" s="47">
        <f t="shared" si="1"/>
        <v>550.800000000072</v>
      </c>
      <c r="H28" s="46">
        <v>4583.604</v>
      </c>
      <c r="I28" s="47">
        <f t="shared" si="2"/>
        <v>482.4000000000524</v>
      </c>
      <c r="J28" s="46">
        <v>5045.455</v>
      </c>
      <c r="K28" s="47">
        <f t="shared" si="3"/>
        <v>136.7999999984022</v>
      </c>
      <c r="L28" s="46">
        <v>851.711</v>
      </c>
      <c r="M28" s="47">
        <f t="shared" si="4"/>
        <v>364.8000000001048</v>
      </c>
      <c r="N28" s="46">
        <v>2272.561</v>
      </c>
      <c r="O28" s="47">
        <f t="shared" si="5"/>
        <v>532.8000000015891</v>
      </c>
      <c r="P28" s="46">
        <v>1144.212</v>
      </c>
      <c r="Q28" s="47">
        <f t="shared" si="6"/>
        <v>239.99999999978172</v>
      </c>
      <c r="R28" s="29">
        <v>5248.713</v>
      </c>
      <c r="S28" s="47">
        <f t="shared" si="7"/>
        <v>0</v>
      </c>
      <c r="T28" s="46">
        <v>11491.562</v>
      </c>
      <c r="U28" s="47">
        <f t="shared" si="8"/>
        <v>95.9999999977299</v>
      </c>
      <c r="V28" s="46">
        <v>7209.105</v>
      </c>
      <c r="W28" s="47">
        <f t="shared" si="9"/>
        <v>0</v>
      </c>
      <c r="X28" s="46">
        <v>395.574</v>
      </c>
      <c r="Y28" s="47">
        <f t="shared" si="10"/>
        <v>237.9999999999427</v>
      </c>
      <c r="Z28" s="46"/>
      <c r="AA28" s="47">
        <f t="shared" si="11"/>
        <v>0</v>
      </c>
      <c r="AB28" s="46"/>
      <c r="AC28" s="47">
        <f t="shared" si="12"/>
        <v>0</v>
      </c>
      <c r="AD28" s="46"/>
      <c r="AE28" s="47">
        <f t="shared" si="13"/>
        <v>0</v>
      </c>
      <c r="AF28" s="46"/>
      <c r="AG28" s="47">
        <f t="shared" si="14"/>
        <v>0</v>
      </c>
      <c r="AH28" s="48">
        <f t="shared" si="15"/>
        <v>3570.4000000013593</v>
      </c>
    </row>
    <row r="29" spans="1:34" ht="12.75">
      <c r="A29" s="5" t="s">
        <v>26</v>
      </c>
      <c r="B29" s="46">
        <v>3036.203</v>
      </c>
      <c r="C29" s="47">
        <f t="shared" si="0"/>
        <v>508.7999999988824</v>
      </c>
      <c r="D29" s="46">
        <v>7722.91</v>
      </c>
      <c r="E29" s="47">
        <f t="shared" si="1"/>
        <v>568.7999999980093</v>
      </c>
      <c r="F29" s="46">
        <v>1457.469</v>
      </c>
      <c r="G29" s="47">
        <f t="shared" si="1"/>
        <v>640.8000000003995</v>
      </c>
      <c r="H29" s="46">
        <v>4583.759</v>
      </c>
      <c r="I29" s="47">
        <f t="shared" si="2"/>
        <v>557.9999999990832</v>
      </c>
      <c r="J29" s="46">
        <v>5045.498</v>
      </c>
      <c r="K29" s="47">
        <f t="shared" si="3"/>
        <v>154.7999999987951</v>
      </c>
      <c r="L29" s="46">
        <v>851.797</v>
      </c>
      <c r="M29" s="47">
        <f t="shared" si="4"/>
        <v>412.8000000000611</v>
      </c>
      <c r="N29" s="46">
        <v>2272.69</v>
      </c>
      <c r="O29" s="47">
        <f t="shared" si="5"/>
        <v>619.199999999546</v>
      </c>
      <c r="P29" s="46">
        <v>1144.272</v>
      </c>
      <c r="Q29" s="47">
        <f t="shared" si="6"/>
        <v>287.99999999973807</v>
      </c>
      <c r="R29" s="29">
        <v>5248.713</v>
      </c>
      <c r="S29" s="47">
        <f t="shared" si="7"/>
        <v>0</v>
      </c>
      <c r="T29" s="46">
        <v>11491.589</v>
      </c>
      <c r="U29" s="47">
        <f t="shared" si="8"/>
        <v>108.00000000017462</v>
      </c>
      <c r="V29" s="46">
        <v>7209.105</v>
      </c>
      <c r="W29" s="47">
        <f t="shared" si="9"/>
        <v>0</v>
      </c>
      <c r="X29" s="46">
        <v>395.595</v>
      </c>
      <c r="Y29" s="47">
        <f t="shared" si="10"/>
        <v>294.0000000002101</v>
      </c>
      <c r="Z29" s="46"/>
      <c r="AA29" s="47">
        <f t="shared" si="11"/>
        <v>0</v>
      </c>
      <c r="AB29" s="46"/>
      <c r="AC29" s="47">
        <f t="shared" si="12"/>
        <v>0</v>
      </c>
      <c r="AD29" s="46"/>
      <c r="AE29" s="47">
        <f t="shared" si="13"/>
        <v>0</v>
      </c>
      <c r="AF29" s="46"/>
      <c r="AG29" s="47">
        <f t="shared" si="14"/>
        <v>0</v>
      </c>
      <c r="AH29" s="48">
        <f t="shared" si="15"/>
        <v>4153.199999994899</v>
      </c>
    </row>
    <row r="30" spans="1:34" ht="12.75">
      <c r="A30" s="5" t="s">
        <v>27</v>
      </c>
      <c r="B30" s="46">
        <v>3036.304</v>
      </c>
      <c r="C30" s="47">
        <f t="shared" si="0"/>
        <v>484.80000000054133</v>
      </c>
      <c r="D30" s="46">
        <v>7723.055</v>
      </c>
      <c r="E30" s="47">
        <f t="shared" si="1"/>
        <v>522.0000000015716</v>
      </c>
      <c r="F30" s="46">
        <v>1457.635</v>
      </c>
      <c r="G30" s="47">
        <f t="shared" si="1"/>
        <v>597.5999999997839</v>
      </c>
      <c r="H30" s="46">
        <v>4583.901</v>
      </c>
      <c r="I30" s="47">
        <f t="shared" si="2"/>
        <v>511.19999999937136</v>
      </c>
      <c r="J30" s="46">
        <v>5045.537</v>
      </c>
      <c r="K30" s="47">
        <f t="shared" si="3"/>
        <v>140.4000000024098</v>
      </c>
      <c r="L30" s="46">
        <v>851.878</v>
      </c>
      <c r="M30" s="47">
        <f t="shared" si="4"/>
        <v>388.80000000008295</v>
      </c>
      <c r="N30" s="46">
        <v>2272.814</v>
      </c>
      <c r="O30" s="47">
        <f t="shared" si="5"/>
        <v>595.1999999990221</v>
      </c>
      <c r="P30" s="46">
        <v>1144.33</v>
      </c>
      <c r="Q30" s="47">
        <f t="shared" si="6"/>
        <v>278.3999999999651</v>
      </c>
      <c r="R30" s="29">
        <v>5248.713</v>
      </c>
      <c r="S30" s="47">
        <f t="shared" si="7"/>
        <v>0</v>
      </c>
      <c r="T30" s="46">
        <v>11491.615</v>
      </c>
      <c r="U30" s="47">
        <f t="shared" si="8"/>
        <v>103.99999999935972</v>
      </c>
      <c r="V30" s="46">
        <v>7209.105</v>
      </c>
      <c r="W30" s="47">
        <f t="shared" si="9"/>
        <v>0</v>
      </c>
      <c r="X30" s="46">
        <v>395.616</v>
      </c>
      <c r="Y30" s="47">
        <f t="shared" si="10"/>
        <v>293.9999999994143</v>
      </c>
      <c r="Z30" s="46"/>
      <c r="AA30" s="47">
        <f t="shared" si="11"/>
        <v>0</v>
      </c>
      <c r="AB30" s="46"/>
      <c r="AC30" s="47">
        <f t="shared" si="12"/>
        <v>0</v>
      </c>
      <c r="AD30" s="46"/>
      <c r="AE30" s="47">
        <f t="shared" si="13"/>
        <v>0</v>
      </c>
      <c r="AF30" s="46"/>
      <c r="AG30" s="47">
        <f t="shared" si="14"/>
        <v>0</v>
      </c>
      <c r="AH30" s="48">
        <f t="shared" si="15"/>
        <v>3916.400000001522</v>
      </c>
    </row>
    <row r="31" spans="1:34" ht="12.75">
      <c r="A31" s="5" t="s">
        <v>28</v>
      </c>
      <c r="B31" s="49">
        <v>3036.403</v>
      </c>
      <c r="C31" s="47">
        <f t="shared" si="0"/>
        <v>475.19999999858555</v>
      </c>
      <c r="D31" s="49">
        <v>7723.194</v>
      </c>
      <c r="E31" s="47">
        <f t="shared" si="1"/>
        <v>500.4000000004453</v>
      </c>
      <c r="F31" s="49">
        <v>1457.794</v>
      </c>
      <c r="G31" s="47">
        <f t="shared" si="1"/>
        <v>572.4000000003798</v>
      </c>
      <c r="H31" s="49">
        <v>4584.043</v>
      </c>
      <c r="I31" s="50">
        <f>(H31-H30)*H$5</f>
        <v>511.19999999937136</v>
      </c>
      <c r="J31" s="49">
        <v>5045.574</v>
      </c>
      <c r="K31" s="50">
        <f>(J31-J30)*J$5</f>
        <v>133.19999999766878</v>
      </c>
      <c r="L31" s="49">
        <v>851.954</v>
      </c>
      <c r="M31" s="50">
        <f>(L31-L30)*L$5</f>
        <v>364.7999999995591</v>
      </c>
      <c r="N31" s="49">
        <v>2272.93</v>
      </c>
      <c r="O31" s="50">
        <f>(N31-N30)*N$5</f>
        <v>556.7999999999302</v>
      </c>
      <c r="P31" s="46">
        <v>1144.384</v>
      </c>
      <c r="Q31" s="50">
        <f>(P31-P30)*P$5</f>
        <v>259.2000000004191</v>
      </c>
      <c r="R31" s="29">
        <v>5248.713</v>
      </c>
      <c r="S31" s="50">
        <f>(R31-R30)*R$5</f>
        <v>0</v>
      </c>
      <c r="T31" s="49">
        <v>11491.635</v>
      </c>
      <c r="U31" s="50">
        <f>(T31-T30)*T$5</f>
        <v>80.00000000174623</v>
      </c>
      <c r="V31" s="46">
        <v>7209.105</v>
      </c>
      <c r="W31" s="50">
        <f>(V31-V30)*V$5</f>
        <v>0</v>
      </c>
      <c r="X31" s="49">
        <v>395.636</v>
      </c>
      <c r="Y31" s="50">
        <f>(X31-X30)*X$5</f>
        <v>280.00000000054115</v>
      </c>
      <c r="Z31" s="49"/>
      <c r="AA31" s="50"/>
      <c r="AB31" s="49"/>
      <c r="AC31" s="50"/>
      <c r="AD31" s="49"/>
      <c r="AE31" s="50"/>
      <c r="AF31" s="49"/>
      <c r="AG31" s="50"/>
      <c r="AH31" s="48">
        <f t="shared" si="15"/>
        <v>3733.1999999986465</v>
      </c>
    </row>
    <row r="32" spans="1:34" ht="13.5" thickBot="1">
      <c r="A32" s="5" t="s">
        <v>40</v>
      </c>
      <c r="B32" s="51">
        <v>3036.485</v>
      </c>
      <c r="C32" s="47">
        <f t="shared" si="0"/>
        <v>393.60000000160653</v>
      </c>
      <c r="D32" s="51">
        <v>7723.312</v>
      </c>
      <c r="E32" s="47">
        <f t="shared" si="1"/>
        <v>424.79999999814027</v>
      </c>
      <c r="F32" s="51">
        <v>1457.929</v>
      </c>
      <c r="G32" s="47">
        <f t="shared" si="1"/>
        <v>485.99999999996726</v>
      </c>
      <c r="H32" s="51">
        <v>4584.161</v>
      </c>
      <c r="I32" s="52">
        <f>(H32-H31)*H$5</f>
        <v>424.80000000141445</v>
      </c>
      <c r="J32" s="51">
        <v>5045.606</v>
      </c>
      <c r="K32" s="52">
        <f>(J32-J31)*J$5</f>
        <v>115.20000000055006</v>
      </c>
      <c r="L32" s="51">
        <v>852.018</v>
      </c>
      <c r="M32" s="52">
        <f>(L32-L31)*L$5</f>
        <v>307.20000000037544</v>
      </c>
      <c r="N32" s="51">
        <v>2273.029</v>
      </c>
      <c r="O32" s="52">
        <f>(N32-N31)*N$5</f>
        <v>475.20000000076834</v>
      </c>
      <c r="P32" s="46">
        <v>1144.43</v>
      </c>
      <c r="Q32" s="52">
        <f>(P32-P31)*P$5</f>
        <v>220.80000000023574</v>
      </c>
      <c r="R32" s="29">
        <v>5248.713</v>
      </c>
      <c r="S32" s="52">
        <f>(R32-R31)*R$5</f>
        <v>0</v>
      </c>
      <c r="T32" s="51">
        <v>11491.644</v>
      </c>
      <c r="U32" s="52">
        <f>(T32-T31)*T$5</f>
        <v>36.00000000005821</v>
      </c>
      <c r="V32" s="46">
        <v>7209.105</v>
      </c>
      <c r="W32" s="52">
        <f>(V32-V31)*V$5</f>
        <v>0</v>
      </c>
      <c r="X32" s="51">
        <v>395.649</v>
      </c>
      <c r="Y32" s="52">
        <f>(X32-X31)*X$5</f>
        <v>181.9999999996753</v>
      </c>
      <c r="Z32" s="51"/>
      <c r="AA32" s="52">
        <f>(Z32-Z30)*Z$5</f>
        <v>0</v>
      </c>
      <c r="AB32" s="51"/>
      <c r="AC32" s="52">
        <f>(AB32-AB30)*AB$5</f>
        <v>0</v>
      </c>
      <c r="AD32" s="51"/>
      <c r="AE32" s="52">
        <f>(AD32-AD30)*AD$5</f>
        <v>0</v>
      </c>
      <c r="AF32" s="51"/>
      <c r="AG32" s="52">
        <f>(AF32-AF30)*AF$5</f>
        <v>0</v>
      </c>
      <c r="AH32" s="48">
        <f t="shared" si="15"/>
        <v>3065.6000000027916</v>
      </c>
    </row>
    <row r="33" spans="2:34" ht="13.5" thickBot="1">
      <c r="B33" s="53"/>
      <c r="C33" s="54">
        <f>SUM(C8:C32)</f>
        <v>10972.80000000028</v>
      </c>
      <c r="D33" s="53"/>
      <c r="E33" s="54">
        <f>SUM(E8:E32)</f>
        <v>12272.399999998743</v>
      </c>
      <c r="F33" s="65"/>
      <c r="G33" s="54">
        <f>SUM(G8:G32)</f>
        <v>13791.600000000471</v>
      </c>
      <c r="H33" s="53"/>
      <c r="I33" s="54">
        <f>SUM(I8:I32)</f>
        <v>12106.800000001022</v>
      </c>
      <c r="J33" s="53"/>
      <c r="K33" s="54">
        <f>SUM(K8:K32)</f>
        <v>2746.799999999712</v>
      </c>
      <c r="L33" s="53"/>
      <c r="M33" s="54">
        <f>SUM(M8:M32)</f>
        <v>8611.199999999917</v>
      </c>
      <c r="N33" s="53"/>
      <c r="O33" s="54">
        <f>SUM(O8:O32)</f>
        <v>12945.600000000559</v>
      </c>
      <c r="P33" s="53"/>
      <c r="Q33" s="54">
        <f>SUM(Q8:Q32)</f>
        <v>6124.800000000323</v>
      </c>
      <c r="R33" s="53"/>
      <c r="S33" s="54">
        <f>SUM(S8:S32)</f>
        <v>0</v>
      </c>
      <c r="T33" s="53"/>
      <c r="U33" s="54">
        <f>SUM(U8:U32)</f>
        <v>1828.0000000013388</v>
      </c>
      <c r="V33" s="53"/>
      <c r="W33" s="54">
        <f>SUM(W8:W32)</f>
        <v>0</v>
      </c>
      <c r="X33" s="53"/>
      <c r="Y33" s="54">
        <f>SUM(Y8:Y32)</f>
        <v>7294.00000000021</v>
      </c>
      <c r="Z33" s="53"/>
      <c r="AA33" s="54">
        <f>SUM(AA8:AA32)</f>
        <v>0</v>
      </c>
      <c r="AB33" s="53"/>
      <c r="AC33" s="54">
        <f>SUM(AC8:AC32)</f>
        <v>0</v>
      </c>
      <c r="AD33" s="53"/>
      <c r="AE33" s="54">
        <f>SUM(AE8:AE32)</f>
        <v>0</v>
      </c>
      <c r="AF33" s="53"/>
      <c r="AG33" s="55">
        <f>SUM(AG8:AG32)</f>
        <v>0</v>
      </c>
      <c r="AH33" s="48">
        <f t="shared" si="15"/>
        <v>88694.00000000258</v>
      </c>
    </row>
  </sheetData>
  <sheetProtection formatCells="0" formatColumns="0" formatRows="0"/>
  <mergeCells count="33">
    <mergeCell ref="A1:K1"/>
    <mergeCell ref="A2:K2"/>
    <mergeCell ref="A3:K3"/>
    <mergeCell ref="AD5:AE5"/>
    <mergeCell ref="H5:I5"/>
    <mergeCell ref="V5:W5"/>
    <mergeCell ref="X5:Y5"/>
    <mergeCell ref="AD6:AE6"/>
    <mergeCell ref="AF5:AG5"/>
    <mergeCell ref="AF6:AG6"/>
    <mergeCell ref="L6:M6"/>
    <mergeCell ref="N6:O6"/>
    <mergeCell ref="AB5:AC5"/>
    <mergeCell ref="AB6:AC6"/>
    <mergeCell ref="L5:M5"/>
    <mergeCell ref="N5:O5"/>
    <mergeCell ref="P5:Q5"/>
    <mergeCell ref="H6:I6"/>
    <mergeCell ref="J5:K5"/>
    <mergeCell ref="J6:K6"/>
    <mergeCell ref="B6:C6"/>
    <mergeCell ref="B5:C5"/>
    <mergeCell ref="D5:E5"/>
    <mergeCell ref="D6:E6"/>
    <mergeCell ref="X6:Y6"/>
    <mergeCell ref="Z5:AA5"/>
    <mergeCell ref="Z6:AA6"/>
    <mergeCell ref="P6:Q6"/>
    <mergeCell ref="R5:S5"/>
    <mergeCell ref="R6:S6"/>
    <mergeCell ref="T5:U5"/>
    <mergeCell ref="T6:U6"/>
    <mergeCell ref="V6:W6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3"/>
  <sheetViews>
    <sheetView showZeros="0" defaultGridColor="0" zoomScalePageLayoutView="0" colorId="48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4" sqref="I24"/>
    </sheetView>
  </sheetViews>
  <sheetFormatPr defaultColWidth="9.00390625" defaultRowHeight="12.75" outlineLevelCol="1"/>
  <cols>
    <col min="1" max="1" width="6.625" style="0" customWidth="1"/>
    <col min="2" max="2" width="9.875" style="0" customWidth="1"/>
    <col min="3" max="3" width="9.375" style="0" customWidth="1"/>
    <col min="4" max="4" width="9.875" style="0" customWidth="1"/>
    <col min="5" max="5" width="9.75390625" style="0" customWidth="1"/>
    <col min="6" max="6" width="9.00390625" style="0" customWidth="1"/>
    <col min="7" max="7" width="9.375" style="0" customWidth="1"/>
    <col min="8" max="8" width="9.625" style="0" customWidth="1"/>
    <col min="9" max="9" width="9.75390625" style="0" customWidth="1"/>
    <col min="10" max="10" width="9.875" style="0" customWidth="1"/>
    <col min="11" max="11" width="9.375" style="0" customWidth="1"/>
    <col min="12" max="12" width="8.875" style="0" customWidth="1"/>
    <col min="13" max="13" width="9.375" style="0" customWidth="1"/>
    <col min="14" max="14" width="9.75390625" style="0" customWidth="1"/>
    <col min="15" max="15" width="10.00390625" style="0" customWidth="1"/>
    <col min="16" max="16" width="9.625" style="0" customWidth="1"/>
    <col min="17" max="17" width="9.25390625" style="0" customWidth="1"/>
    <col min="18" max="18" width="8.625" style="0" customWidth="1"/>
    <col min="19" max="19" width="9.00390625" style="0" customWidth="1"/>
    <col min="20" max="20" width="9.875" style="0" customWidth="1"/>
    <col min="21" max="21" width="10.00390625" style="0" customWidth="1"/>
    <col min="22" max="22" width="9.625" style="0" customWidth="1"/>
    <col min="23" max="23" width="8.625" style="0" customWidth="1"/>
    <col min="24" max="24" width="8.25390625" style="0" customWidth="1"/>
    <col min="25" max="25" width="13.125" style="0" customWidth="1"/>
    <col min="26" max="26" width="12.625" style="0" hidden="1" customWidth="1" outlineLevel="1"/>
    <col min="27" max="27" width="13.375" style="0" hidden="1" customWidth="1" outlineLevel="1"/>
    <col min="28" max="28" width="12.625" style="0" hidden="1" customWidth="1" outlineLevel="1"/>
    <col min="29" max="29" width="13.375" style="0" hidden="1" customWidth="1" outlineLevel="1"/>
    <col min="30" max="30" width="12.625" style="0" hidden="1" customWidth="1" outlineLevel="1"/>
    <col min="31" max="31" width="13.375" style="0" hidden="1" customWidth="1" outlineLevel="1"/>
    <col min="32" max="32" width="12.625" style="0" hidden="1" customWidth="1" outlineLevel="1"/>
    <col min="33" max="33" width="13.375" style="0" hidden="1" customWidth="1" outlineLevel="1"/>
    <col min="34" max="34" width="10.875" style="0" customWidth="1" collapsed="1"/>
  </cols>
  <sheetData>
    <row r="1" spans="1:41" ht="13.5" customHeight="1">
      <c r="A1" s="84" t="s">
        <v>30</v>
      </c>
      <c r="B1" s="84"/>
      <c r="C1" s="84"/>
      <c r="D1" s="84"/>
      <c r="E1" s="84"/>
      <c r="F1" s="84"/>
      <c r="G1" s="84"/>
      <c r="H1" s="84"/>
      <c r="I1" s="84"/>
      <c r="J1" s="22"/>
      <c r="K1" s="22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6"/>
      <c r="AJ1" s="6"/>
      <c r="AK1" s="6"/>
      <c r="AL1" s="6"/>
      <c r="AM1" s="6"/>
      <c r="AN1" s="6"/>
      <c r="AO1" s="6"/>
    </row>
    <row r="2" spans="1:41" ht="12" customHeight="1">
      <c r="A2" s="84" t="s">
        <v>33</v>
      </c>
      <c r="B2" s="84"/>
      <c r="C2" s="84"/>
      <c r="D2" s="84"/>
      <c r="E2" s="84"/>
      <c r="F2" s="84"/>
      <c r="G2" s="84"/>
      <c r="H2" s="84"/>
      <c r="I2" s="84"/>
      <c r="J2" s="22"/>
      <c r="K2" s="22"/>
      <c r="L2" s="21"/>
      <c r="M2" s="21"/>
      <c r="N2" s="21"/>
      <c r="O2" s="21"/>
      <c r="P2" s="21" t="s">
        <v>38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6"/>
      <c r="AJ2" s="6"/>
      <c r="AK2" s="6"/>
      <c r="AL2" s="6"/>
      <c r="AM2" s="6"/>
      <c r="AN2" s="6"/>
      <c r="AO2" s="6"/>
    </row>
    <row r="3" spans="1:41" ht="14.25" customHeight="1">
      <c r="A3" s="99" t="s">
        <v>44</v>
      </c>
      <c r="B3" s="99"/>
      <c r="C3" s="99"/>
      <c r="D3" s="99"/>
      <c r="E3" s="99"/>
      <c r="F3" s="99"/>
      <c r="G3" s="99"/>
      <c r="H3" s="99"/>
      <c r="I3" s="99"/>
      <c r="J3" s="23"/>
      <c r="K3" s="23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6"/>
      <c r="AJ3" s="6"/>
      <c r="AK3" s="6"/>
      <c r="AL3" s="6"/>
      <c r="AM3" s="6"/>
      <c r="AN3" s="6"/>
      <c r="AO3" s="6"/>
    </row>
    <row r="4" ht="12.75" customHeight="1" hidden="1"/>
    <row r="5" spans="1:39" ht="39.75" customHeight="1">
      <c r="A5" s="2" t="s">
        <v>2</v>
      </c>
      <c r="B5" s="85">
        <v>4800</v>
      </c>
      <c r="C5" s="86"/>
      <c r="D5" s="85">
        <v>3600</v>
      </c>
      <c r="E5" s="86"/>
      <c r="F5" s="85">
        <v>3600</v>
      </c>
      <c r="G5" s="86"/>
      <c r="H5" s="85">
        <v>3600</v>
      </c>
      <c r="I5" s="86"/>
      <c r="J5" s="63">
        <v>3600</v>
      </c>
      <c r="K5" s="63"/>
      <c r="L5" s="85">
        <v>4800</v>
      </c>
      <c r="M5" s="86"/>
      <c r="N5" s="85">
        <v>4800</v>
      </c>
      <c r="O5" s="86"/>
      <c r="P5" s="85">
        <v>4800</v>
      </c>
      <c r="Q5" s="86"/>
      <c r="R5" s="85">
        <v>8000</v>
      </c>
      <c r="S5" s="86"/>
      <c r="T5" s="85">
        <v>4000</v>
      </c>
      <c r="U5" s="86"/>
      <c r="V5" s="85">
        <v>4000</v>
      </c>
      <c r="W5" s="86"/>
      <c r="X5" s="85">
        <v>14000</v>
      </c>
      <c r="Y5" s="86"/>
      <c r="Z5" s="85">
        <v>0</v>
      </c>
      <c r="AA5" s="86"/>
      <c r="AB5" s="85">
        <v>0</v>
      </c>
      <c r="AC5" s="86"/>
      <c r="AD5" s="85">
        <v>0</v>
      </c>
      <c r="AE5" s="86"/>
      <c r="AF5" s="85">
        <v>0</v>
      </c>
      <c r="AG5" s="86"/>
      <c r="AH5" s="6"/>
      <c r="AI5" s="6"/>
      <c r="AJ5" s="6"/>
      <c r="AK5" s="6"/>
      <c r="AL5" s="6"/>
      <c r="AM5" s="6"/>
    </row>
    <row r="6" spans="1:39" ht="31.5" customHeight="1" thickBot="1">
      <c r="A6" s="1" t="s">
        <v>1</v>
      </c>
      <c r="B6" s="87">
        <v>4</v>
      </c>
      <c r="C6" s="88"/>
      <c r="D6" s="87">
        <v>6</v>
      </c>
      <c r="E6" s="88"/>
      <c r="F6" s="87">
        <v>8</v>
      </c>
      <c r="G6" s="88"/>
      <c r="H6" s="87">
        <v>10</v>
      </c>
      <c r="I6" s="88"/>
      <c r="J6" s="64">
        <v>12</v>
      </c>
      <c r="K6" s="64"/>
      <c r="L6" s="87">
        <v>22</v>
      </c>
      <c r="M6" s="88"/>
      <c r="N6" s="87">
        <v>26</v>
      </c>
      <c r="O6" s="88"/>
      <c r="P6" s="87">
        <v>28</v>
      </c>
      <c r="Q6" s="88"/>
      <c r="R6" s="87">
        <v>6</v>
      </c>
      <c r="S6" s="88"/>
      <c r="T6" s="87">
        <v>16</v>
      </c>
      <c r="U6" s="88"/>
      <c r="V6" s="87">
        <v>17</v>
      </c>
      <c r="W6" s="88"/>
      <c r="X6" s="87">
        <v>35</v>
      </c>
      <c r="Y6" s="88"/>
      <c r="Z6" s="87" t="s">
        <v>29</v>
      </c>
      <c r="AA6" s="88"/>
      <c r="AB6" s="87" t="s">
        <v>29</v>
      </c>
      <c r="AC6" s="88"/>
      <c r="AD6" s="87" t="s">
        <v>29</v>
      </c>
      <c r="AE6" s="88"/>
      <c r="AF6" s="87" t="s">
        <v>29</v>
      </c>
      <c r="AG6" s="88"/>
      <c r="AH6" s="7" t="s">
        <v>31</v>
      </c>
      <c r="AI6" s="6"/>
      <c r="AJ6" s="6"/>
      <c r="AK6" s="6"/>
      <c r="AL6" s="6"/>
      <c r="AM6" s="6"/>
    </row>
    <row r="7" spans="1:39" ht="69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3" t="s">
        <v>3</v>
      </c>
      <c r="Q7" s="4" t="s">
        <v>4</v>
      </c>
      <c r="R7" s="3" t="s">
        <v>3</v>
      </c>
      <c r="S7" s="4" t="s">
        <v>4</v>
      </c>
      <c r="T7" s="3"/>
      <c r="U7" s="4" t="s">
        <v>4</v>
      </c>
      <c r="V7" s="3" t="s">
        <v>3</v>
      </c>
      <c r="W7" s="4" t="s">
        <v>4</v>
      </c>
      <c r="X7" s="3" t="s">
        <v>3</v>
      </c>
      <c r="Y7" s="4" t="s">
        <v>4</v>
      </c>
      <c r="Z7" s="3" t="s">
        <v>3</v>
      </c>
      <c r="AA7" s="4" t="s">
        <v>4</v>
      </c>
      <c r="AB7" s="3" t="s">
        <v>3</v>
      </c>
      <c r="AC7" s="4" t="s">
        <v>4</v>
      </c>
      <c r="AD7" s="3" t="s">
        <v>3</v>
      </c>
      <c r="AE7" s="4" t="s">
        <v>4</v>
      </c>
      <c r="AF7" s="3" t="s">
        <v>3</v>
      </c>
      <c r="AG7" s="4" t="s">
        <v>4</v>
      </c>
      <c r="AH7" s="20">
        <f>SUM(AH8:AH32)</f>
        <v>182662.40000000596</v>
      </c>
      <c r="AI7" s="6"/>
      <c r="AJ7" s="6"/>
      <c r="AK7" s="6"/>
      <c r="AL7" s="6"/>
      <c r="AM7" s="6"/>
    </row>
    <row r="8" spans="1:34" ht="13.5" thickTop="1">
      <c r="A8" s="5" t="s">
        <v>5</v>
      </c>
      <c r="B8" s="30">
        <v>6731.147</v>
      </c>
      <c r="C8" s="31">
        <v>0</v>
      </c>
      <c r="D8" s="30">
        <v>11690.899</v>
      </c>
      <c r="E8" s="31">
        <v>0</v>
      </c>
      <c r="F8" s="30">
        <v>2926.271</v>
      </c>
      <c r="G8" s="31">
        <v>0</v>
      </c>
      <c r="H8" s="30">
        <v>7605.234</v>
      </c>
      <c r="I8" s="31"/>
      <c r="J8" s="30">
        <v>10471.832</v>
      </c>
      <c r="K8" s="31"/>
      <c r="L8" s="30">
        <v>2056.933</v>
      </c>
      <c r="M8" s="31">
        <v>0</v>
      </c>
      <c r="N8" s="30">
        <v>4914.884</v>
      </c>
      <c r="O8" s="31">
        <v>0</v>
      </c>
      <c r="P8" s="30">
        <v>3365.042</v>
      </c>
      <c r="Q8" s="31">
        <v>0</v>
      </c>
      <c r="R8" s="30">
        <v>8898.449</v>
      </c>
      <c r="S8" s="31">
        <v>0</v>
      </c>
      <c r="T8" s="30">
        <v>21885.365</v>
      </c>
      <c r="U8" s="34"/>
      <c r="V8" s="30">
        <v>17506.071</v>
      </c>
      <c r="W8" s="31">
        <v>0</v>
      </c>
      <c r="X8" s="30">
        <v>765.228</v>
      </c>
      <c r="Y8" s="31">
        <v>0</v>
      </c>
      <c r="Z8" s="30"/>
      <c r="AA8" s="31">
        <v>0</v>
      </c>
      <c r="AB8" s="30"/>
      <c r="AC8" s="31">
        <v>0</v>
      </c>
      <c r="AD8" s="30"/>
      <c r="AE8" s="31">
        <v>0</v>
      </c>
      <c r="AF8" s="30"/>
      <c r="AG8" s="31">
        <v>0</v>
      </c>
      <c r="AH8" s="32">
        <f>SUM(C8+E8+G8+I8+M8+O8+Q8+S8+U8+W8+Y8+AA8+AC8+AE8+AG8)</f>
        <v>0</v>
      </c>
    </row>
    <row r="9" spans="1:34" ht="12.75">
      <c r="A9" s="5" t="s">
        <v>6</v>
      </c>
      <c r="B9" s="33">
        <v>6731.294</v>
      </c>
      <c r="C9" s="34">
        <f aca="true" t="shared" si="0" ref="C9:C30">(B9-B8)*B$5</f>
        <v>705.5999999996857</v>
      </c>
      <c r="D9" s="33">
        <v>11691.131</v>
      </c>
      <c r="E9" s="34">
        <f aca="true" t="shared" si="1" ref="E9:E30">(D9-D8)*D$5</f>
        <v>835.1999999998952</v>
      </c>
      <c r="F9" s="33">
        <v>2926.472</v>
      </c>
      <c r="G9" s="34">
        <f aca="true" t="shared" si="2" ref="G9:G30">(F9-F8)*F$5</f>
        <v>723.6000000000786</v>
      </c>
      <c r="H9" s="33">
        <v>7605.43</v>
      </c>
      <c r="I9" s="34">
        <f aca="true" t="shared" si="3" ref="I9:I30">(H9-H8)*H$5</f>
        <v>705.5999999996857</v>
      </c>
      <c r="J9" s="33">
        <v>10471.895</v>
      </c>
      <c r="K9" s="34">
        <f aca="true" t="shared" si="4" ref="K9:K30">(J9-J8)*J$5</f>
        <v>226.8000000003667</v>
      </c>
      <c r="L9" s="33">
        <v>2057.062</v>
      </c>
      <c r="M9" s="34">
        <f aca="true" t="shared" si="5" ref="M9:M30">(L9-L8)*L$5</f>
        <v>619.199999999546</v>
      </c>
      <c r="N9" s="33">
        <v>4915.088</v>
      </c>
      <c r="O9" s="34">
        <f aca="true" t="shared" si="6" ref="O9:O30">(N9-N8)*N$5</f>
        <v>979.1999999986729</v>
      </c>
      <c r="P9" s="33">
        <v>3365.128</v>
      </c>
      <c r="Q9" s="34">
        <f aca="true" t="shared" si="7" ref="Q9:Q30">(P9-P8)*P$5</f>
        <v>412.8000000011525</v>
      </c>
      <c r="R9" s="33">
        <v>8898.46</v>
      </c>
      <c r="S9" s="34">
        <f aca="true" t="shared" si="8" ref="S9:S30">(R9-R8)*R$5</f>
        <v>87.99999998882413</v>
      </c>
      <c r="T9" s="33">
        <v>21885.393</v>
      </c>
      <c r="U9" s="34">
        <f aca="true" t="shared" si="9" ref="U9:U30">(T9-T8)*T$5</f>
        <v>111.99999999371357</v>
      </c>
      <c r="V9" s="33">
        <v>17506.087</v>
      </c>
      <c r="W9" s="34">
        <f aca="true" t="shared" si="10" ref="W9:W30">(V9-V8)*V$5</f>
        <v>63.9999999984866</v>
      </c>
      <c r="X9" s="33">
        <v>765.269</v>
      </c>
      <c r="Y9" s="34">
        <f aca="true" t="shared" si="11" ref="Y9:Y30">(X9-X8)*X$5</f>
        <v>574.0000000007512</v>
      </c>
      <c r="Z9" s="33"/>
      <c r="AA9" s="34">
        <f aca="true" t="shared" si="12" ref="AA9:AA30">(Z9-Z8)*Z$5</f>
        <v>0</v>
      </c>
      <c r="AB9" s="33"/>
      <c r="AC9" s="34">
        <f aca="true" t="shared" si="13" ref="AC9:AC30">(AB9-AB8)*AB$5</f>
        <v>0</v>
      </c>
      <c r="AD9" s="33"/>
      <c r="AE9" s="34">
        <f aca="true" t="shared" si="14" ref="AE9:AE30">(AD9-AD8)*AD$5</f>
        <v>0</v>
      </c>
      <c r="AF9" s="33"/>
      <c r="AG9" s="34">
        <f aca="true" t="shared" si="15" ref="AG9:AG30">(AF9-AF8)*AF$5</f>
        <v>0</v>
      </c>
      <c r="AH9" s="35">
        <f>SUM(C9+E9+G9+I9+K9+M9+O9+Q9+S9+U9+W9+Y9+AA9+AC9+AE9+AG9)</f>
        <v>6045.999999980859</v>
      </c>
    </row>
    <row r="10" spans="1:34" ht="12.75">
      <c r="A10" s="5" t="s">
        <v>7</v>
      </c>
      <c r="B10" s="33">
        <v>6731.404</v>
      </c>
      <c r="C10" s="34">
        <f t="shared" si="0"/>
        <v>528.000000002794</v>
      </c>
      <c r="D10" s="33">
        <v>11691.308</v>
      </c>
      <c r="E10" s="34">
        <f t="shared" si="1"/>
        <v>637.2000000053959</v>
      </c>
      <c r="F10" s="33">
        <v>2926.624</v>
      </c>
      <c r="G10" s="34">
        <f t="shared" si="2"/>
        <v>547.1999999985201</v>
      </c>
      <c r="H10" s="33">
        <v>7605.581</v>
      </c>
      <c r="I10" s="34">
        <f t="shared" si="3"/>
        <v>543.5999999994237</v>
      </c>
      <c r="J10" s="33">
        <v>10471.941</v>
      </c>
      <c r="K10" s="34">
        <f t="shared" si="4"/>
        <v>165.60000000099535</v>
      </c>
      <c r="L10" s="33">
        <v>2057.159</v>
      </c>
      <c r="M10" s="34">
        <f t="shared" si="5"/>
        <v>465.60000000099535</v>
      </c>
      <c r="N10" s="33">
        <v>4915.244</v>
      </c>
      <c r="O10" s="34">
        <f t="shared" si="6"/>
        <v>748.7999999997555</v>
      </c>
      <c r="P10" s="33">
        <v>3365.192</v>
      </c>
      <c r="Q10" s="34">
        <f t="shared" si="7"/>
        <v>307.19999999928405</v>
      </c>
      <c r="R10" s="33">
        <v>8898.471</v>
      </c>
      <c r="S10" s="34">
        <f t="shared" si="8"/>
        <v>88.00000000337604</v>
      </c>
      <c r="T10" s="33">
        <v>21885.413</v>
      </c>
      <c r="U10" s="34">
        <f t="shared" si="9"/>
        <v>80.00000000174623</v>
      </c>
      <c r="V10" s="33">
        <v>17506.1</v>
      </c>
      <c r="W10" s="34">
        <f t="shared" si="10"/>
        <v>51.99999999604188</v>
      </c>
      <c r="X10" s="33">
        <v>765.301</v>
      </c>
      <c r="Y10" s="34">
        <f t="shared" si="11"/>
        <v>448.0000000005475</v>
      </c>
      <c r="Z10" s="33"/>
      <c r="AA10" s="34">
        <f t="shared" si="12"/>
        <v>0</v>
      </c>
      <c r="AB10" s="33"/>
      <c r="AC10" s="34">
        <f t="shared" si="13"/>
        <v>0</v>
      </c>
      <c r="AD10" s="33"/>
      <c r="AE10" s="34">
        <f t="shared" si="14"/>
        <v>0</v>
      </c>
      <c r="AF10" s="33"/>
      <c r="AG10" s="34">
        <f t="shared" si="15"/>
        <v>0</v>
      </c>
      <c r="AH10" s="35">
        <f>SUM(C10+E10+G10+I10+K10+M10+O10+Q10+S10+U10+W10+Y10+AA10+AC10+AE10+AG10)</f>
        <v>4611.200000008876</v>
      </c>
    </row>
    <row r="11" spans="1:34" ht="12.75">
      <c r="A11" s="5" t="s">
        <v>8</v>
      </c>
      <c r="B11" s="33">
        <v>6731.523</v>
      </c>
      <c r="C11" s="34">
        <f t="shared" si="0"/>
        <v>571.1999999984982</v>
      </c>
      <c r="D11" s="33">
        <v>11691.497</v>
      </c>
      <c r="E11" s="34">
        <f t="shared" si="1"/>
        <v>680.3999999945518</v>
      </c>
      <c r="F11" s="33">
        <v>2926.787</v>
      </c>
      <c r="G11" s="34">
        <f t="shared" si="2"/>
        <v>586.8000000000393</v>
      </c>
      <c r="H11" s="33">
        <v>7605.745</v>
      </c>
      <c r="I11" s="34">
        <f t="shared" si="3"/>
        <v>590.3999999991356</v>
      </c>
      <c r="J11" s="33">
        <v>10471.99</v>
      </c>
      <c r="K11" s="34">
        <f t="shared" si="4"/>
        <v>176.39999999664724</v>
      </c>
      <c r="L11" s="33">
        <v>2057.262</v>
      </c>
      <c r="M11" s="34">
        <f t="shared" si="5"/>
        <v>494.4000000003143</v>
      </c>
      <c r="N11" s="33">
        <v>4915.412</v>
      </c>
      <c r="O11" s="34">
        <f t="shared" si="6"/>
        <v>806.400000002759</v>
      </c>
      <c r="P11" s="30">
        <v>3365.261</v>
      </c>
      <c r="Q11" s="34">
        <f t="shared" si="7"/>
        <v>331.1999999998079</v>
      </c>
      <c r="R11" s="33">
        <v>8898.477</v>
      </c>
      <c r="S11" s="34">
        <f t="shared" si="8"/>
        <v>48.00000000977889</v>
      </c>
      <c r="T11" s="33">
        <v>21885.437</v>
      </c>
      <c r="U11" s="34">
        <f t="shared" si="9"/>
        <v>96.00000000500586</v>
      </c>
      <c r="V11" s="33">
        <v>17506.114</v>
      </c>
      <c r="W11" s="34">
        <f t="shared" si="10"/>
        <v>56.0000000114087</v>
      </c>
      <c r="X11" s="33">
        <v>765.338</v>
      </c>
      <c r="Y11" s="34">
        <f t="shared" si="11"/>
        <v>517.9999999988922</v>
      </c>
      <c r="Z11" s="33"/>
      <c r="AA11" s="34">
        <f t="shared" si="12"/>
        <v>0</v>
      </c>
      <c r="AB11" s="33"/>
      <c r="AC11" s="34">
        <f t="shared" si="13"/>
        <v>0</v>
      </c>
      <c r="AD11" s="33"/>
      <c r="AE11" s="34">
        <f t="shared" si="14"/>
        <v>0</v>
      </c>
      <c r="AF11" s="33"/>
      <c r="AG11" s="34">
        <f t="shared" si="15"/>
        <v>0</v>
      </c>
      <c r="AH11" s="35">
        <f aca="true" t="shared" si="16" ref="AH11:AH32">SUM(C11+E11+G11+I11+K11+M11+O11+Q11+S11+U11+W11+Y11+AA11+AC11+AE11+AG11)</f>
        <v>4955.200000016839</v>
      </c>
    </row>
    <row r="12" spans="1:34" ht="12.75">
      <c r="A12" s="5" t="s">
        <v>9</v>
      </c>
      <c r="B12" s="33">
        <v>6731.634</v>
      </c>
      <c r="C12" s="34">
        <f t="shared" si="0"/>
        <v>532.7999999994063</v>
      </c>
      <c r="D12" s="33">
        <v>11691.688</v>
      </c>
      <c r="E12" s="34">
        <f t="shared" si="1"/>
        <v>687.600000002567</v>
      </c>
      <c r="F12" s="33">
        <v>2926.985</v>
      </c>
      <c r="G12" s="34">
        <f t="shared" si="2"/>
        <v>712.8000000011525</v>
      </c>
      <c r="H12" s="33">
        <v>7605.896</v>
      </c>
      <c r="I12" s="34">
        <f t="shared" si="3"/>
        <v>543.5999999994237</v>
      </c>
      <c r="J12" s="33">
        <v>10472.044</v>
      </c>
      <c r="K12" s="34">
        <f t="shared" si="4"/>
        <v>194.40000000031432</v>
      </c>
      <c r="L12" s="33">
        <v>2057.371</v>
      </c>
      <c r="M12" s="34">
        <f t="shared" si="5"/>
        <v>523.1999999996333</v>
      </c>
      <c r="N12" s="33">
        <v>4915.604</v>
      </c>
      <c r="O12" s="34">
        <f t="shared" si="6"/>
        <v>921.6000000000349</v>
      </c>
      <c r="P12" s="30">
        <v>3365.333</v>
      </c>
      <c r="Q12" s="34">
        <f t="shared" si="7"/>
        <v>345.6000000005588</v>
      </c>
      <c r="R12" s="33">
        <v>8898.483</v>
      </c>
      <c r="S12" s="34">
        <f t="shared" si="8"/>
        <v>47.99999999522697</v>
      </c>
      <c r="T12" s="33">
        <v>21885.462</v>
      </c>
      <c r="U12" s="34">
        <f t="shared" si="9"/>
        <v>99.99999999126885</v>
      </c>
      <c r="V12" s="33">
        <v>17506.129</v>
      </c>
      <c r="W12" s="34">
        <f t="shared" si="10"/>
        <v>59.999999997671694</v>
      </c>
      <c r="X12" s="33">
        <v>765.364</v>
      </c>
      <c r="Y12" s="34">
        <f t="shared" si="11"/>
        <v>364.00000000094224</v>
      </c>
      <c r="Z12" s="33"/>
      <c r="AA12" s="34">
        <f t="shared" si="12"/>
        <v>0</v>
      </c>
      <c r="AB12" s="33"/>
      <c r="AC12" s="34">
        <f t="shared" si="13"/>
        <v>0</v>
      </c>
      <c r="AD12" s="33"/>
      <c r="AE12" s="34">
        <f t="shared" si="14"/>
        <v>0</v>
      </c>
      <c r="AF12" s="33"/>
      <c r="AG12" s="34">
        <f t="shared" si="15"/>
        <v>0</v>
      </c>
      <c r="AH12" s="35">
        <f t="shared" si="16"/>
        <v>5033.599999988201</v>
      </c>
    </row>
    <row r="13" spans="1:34" ht="12.75">
      <c r="A13" s="5" t="s">
        <v>10</v>
      </c>
      <c r="B13" s="33">
        <v>6731.772</v>
      </c>
      <c r="C13" s="34">
        <f t="shared" si="0"/>
        <v>662.3999999996158</v>
      </c>
      <c r="D13" s="33">
        <v>11691.879</v>
      </c>
      <c r="E13" s="34">
        <f t="shared" si="1"/>
        <v>687.600000002567</v>
      </c>
      <c r="F13" s="33">
        <v>2927.114</v>
      </c>
      <c r="G13" s="34">
        <f t="shared" si="2"/>
        <v>464.3999999996595</v>
      </c>
      <c r="H13" s="33">
        <v>7606.081</v>
      </c>
      <c r="I13" s="34">
        <f t="shared" si="3"/>
        <v>666.0000000014406</v>
      </c>
      <c r="J13" s="33">
        <v>10472.086</v>
      </c>
      <c r="K13" s="34">
        <f t="shared" si="4"/>
        <v>151.19999999806168</v>
      </c>
      <c r="L13" s="33">
        <v>2057.458</v>
      </c>
      <c r="M13" s="34">
        <f t="shared" si="5"/>
        <v>417.5999999999476</v>
      </c>
      <c r="N13" s="33">
        <v>4915.755</v>
      </c>
      <c r="O13" s="34">
        <f t="shared" si="6"/>
        <v>724.7999999992317</v>
      </c>
      <c r="P13" s="30">
        <v>3365.396</v>
      </c>
      <c r="Q13" s="34">
        <f t="shared" si="7"/>
        <v>302.40000000048894</v>
      </c>
      <c r="R13" s="33">
        <v>8898.489</v>
      </c>
      <c r="S13" s="34">
        <f t="shared" si="8"/>
        <v>47.99999999522697</v>
      </c>
      <c r="T13" s="33">
        <v>21885.487</v>
      </c>
      <c r="U13" s="34">
        <f t="shared" si="9"/>
        <v>100.00000000582077</v>
      </c>
      <c r="V13" s="33">
        <v>17506.144</v>
      </c>
      <c r="W13" s="34">
        <f t="shared" si="10"/>
        <v>59.999999997671694</v>
      </c>
      <c r="X13" s="33">
        <v>765.397</v>
      </c>
      <c r="Y13" s="34">
        <f t="shared" si="11"/>
        <v>462.00000000021646</v>
      </c>
      <c r="Z13" s="33"/>
      <c r="AA13" s="34">
        <f t="shared" si="12"/>
        <v>0</v>
      </c>
      <c r="AB13" s="33"/>
      <c r="AC13" s="34">
        <f t="shared" si="13"/>
        <v>0</v>
      </c>
      <c r="AD13" s="33"/>
      <c r="AE13" s="34">
        <f t="shared" si="14"/>
        <v>0</v>
      </c>
      <c r="AF13" s="33"/>
      <c r="AG13" s="34">
        <f t="shared" si="15"/>
        <v>0</v>
      </c>
      <c r="AH13" s="35">
        <f t="shared" si="16"/>
        <v>4746.399999999949</v>
      </c>
    </row>
    <row r="14" spans="1:34" ht="12.75">
      <c r="A14" s="5" t="s">
        <v>11</v>
      </c>
      <c r="B14" s="33">
        <v>6731.903</v>
      </c>
      <c r="C14" s="34">
        <f t="shared" si="0"/>
        <v>628.8000000015018</v>
      </c>
      <c r="D14" s="33">
        <v>11692.072</v>
      </c>
      <c r="E14" s="34">
        <f t="shared" si="1"/>
        <v>694.7999999974854</v>
      </c>
      <c r="F14" s="33">
        <v>2927.286</v>
      </c>
      <c r="G14" s="34">
        <f t="shared" si="2"/>
        <v>619.2000000000917</v>
      </c>
      <c r="H14" s="33">
        <v>7606.255</v>
      </c>
      <c r="I14" s="34">
        <f t="shared" si="3"/>
        <v>626.3999999999214</v>
      </c>
      <c r="J14" s="33">
        <v>10472.14</v>
      </c>
      <c r="K14" s="34">
        <f t="shared" si="4"/>
        <v>194.40000000031432</v>
      </c>
      <c r="L14" s="33">
        <v>2057.567</v>
      </c>
      <c r="M14" s="34">
        <f t="shared" si="5"/>
        <v>523.1999999996333</v>
      </c>
      <c r="N14" s="33">
        <v>4915.926</v>
      </c>
      <c r="O14" s="34">
        <f t="shared" si="6"/>
        <v>820.8000000013271</v>
      </c>
      <c r="P14" s="30">
        <v>3365.469</v>
      </c>
      <c r="Q14" s="34">
        <f t="shared" si="7"/>
        <v>350.3999999993539</v>
      </c>
      <c r="R14" s="33">
        <v>8898.499</v>
      </c>
      <c r="S14" s="34">
        <f t="shared" si="8"/>
        <v>80.00000000174623</v>
      </c>
      <c r="T14" s="33">
        <v>21885.514</v>
      </c>
      <c r="U14" s="34">
        <f t="shared" si="9"/>
        <v>107.99999999289867</v>
      </c>
      <c r="V14" s="33">
        <v>17506.163</v>
      </c>
      <c r="W14" s="34">
        <f t="shared" si="10"/>
        <v>76.00000000093132</v>
      </c>
      <c r="X14" s="33">
        <v>765.434</v>
      </c>
      <c r="Y14" s="34">
        <f t="shared" si="11"/>
        <v>517.9999999988922</v>
      </c>
      <c r="Z14" s="33"/>
      <c r="AA14" s="34">
        <f t="shared" si="12"/>
        <v>0</v>
      </c>
      <c r="AB14" s="33"/>
      <c r="AC14" s="34">
        <f t="shared" si="13"/>
        <v>0</v>
      </c>
      <c r="AD14" s="33"/>
      <c r="AE14" s="34">
        <f t="shared" si="14"/>
        <v>0</v>
      </c>
      <c r="AF14" s="33"/>
      <c r="AG14" s="34">
        <f t="shared" si="15"/>
        <v>0</v>
      </c>
      <c r="AH14" s="35">
        <f t="shared" si="16"/>
        <v>5239.999999994097</v>
      </c>
    </row>
    <row r="15" spans="1:34" ht="12.75">
      <c r="A15" s="5" t="s">
        <v>12</v>
      </c>
      <c r="B15" s="33">
        <v>6732.038</v>
      </c>
      <c r="C15" s="34">
        <f t="shared" si="0"/>
        <v>647.9999999966822</v>
      </c>
      <c r="D15" s="33">
        <v>11692.266</v>
      </c>
      <c r="E15" s="34">
        <f t="shared" si="1"/>
        <v>698.3999999982188</v>
      </c>
      <c r="F15" s="33">
        <v>2927.473</v>
      </c>
      <c r="G15" s="34">
        <f t="shared" si="2"/>
        <v>673.1999999996333</v>
      </c>
      <c r="H15" s="33">
        <v>7606.428</v>
      </c>
      <c r="I15" s="34">
        <f t="shared" si="3"/>
        <v>622.799999999188</v>
      </c>
      <c r="J15" s="33">
        <v>10472.2</v>
      </c>
      <c r="K15" s="34">
        <f t="shared" si="4"/>
        <v>216.00000000471482</v>
      </c>
      <c r="L15" s="33">
        <v>2057.694</v>
      </c>
      <c r="M15" s="34">
        <f t="shared" si="5"/>
        <v>609.599999999773</v>
      </c>
      <c r="N15" s="33">
        <v>4916.11</v>
      </c>
      <c r="O15" s="34">
        <f t="shared" si="6"/>
        <v>883.1999999965774</v>
      </c>
      <c r="P15" s="30">
        <v>3365.545</v>
      </c>
      <c r="Q15" s="34">
        <f t="shared" si="7"/>
        <v>364.8000000001048</v>
      </c>
      <c r="R15" s="33">
        <v>8898.513</v>
      </c>
      <c r="S15" s="34">
        <f t="shared" si="8"/>
        <v>112.00000000826549</v>
      </c>
      <c r="T15" s="33">
        <v>21885.547</v>
      </c>
      <c r="U15" s="34">
        <f t="shared" si="9"/>
        <v>131.9999999977881</v>
      </c>
      <c r="V15" s="33">
        <v>17506.184</v>
      </c>
      <c r="W15" s="34">
        <f t="shared" si="10"/>
        <v>84.00000000256114</v>
      </c>
      <c r="X15" s="33">
        <v>765.476</v>
      </c>
      <c r="Y15" s="34">
        <f t="shared" si="11"/>
        <v>588.0000000004202</v>
      </c>
      <c r="Z15" s="33"/>
      <c r="AA15" s="34">
        <f t="shared" si="12"/>
        <v>0</v>
      </c>
      <c r="AB15" s="33"/>
      <c r="AC15" s="34">
        <f t="shared" si="13"/>
        <v>0</v>
      </c>
      <c r="AD15" s="33"/>
      <c r="AE15" s="34">
        <f t="shared" si="14"/>
        <v>0</v>
      </c>
      <c r="AF15" s="33"/>
      <c r="AG15" s="34">
        <f t="shared" si="15"/>
        <v>0</v>
      </c>
      <c r="AH15" s="35">
        <f t="shared" si="16"/>
        <v>5632.000000003927</v>
      </c>
    </row>
    <row r="16" spans="1:34" ht="12.75">
      <c r="A16" s="5" t="s">
        <v>13</v>
      </c>
      <c r="B16" s="33">
        <v>6732.226</v>
      </c>
      <c r="C16" s="34">
        <f t="shared" si="0"/>
        <v>902.400000000489</v>
      </c>
      <c r="D16" s="33">
        <v>11692.551</v>
      </c>
      <c r="E16" s="34">
        <f t="shared" si="1"/>
        <v>1025.9999999994761</v>
      </c>
      <c r="F16" s="33">
        <v>2927.755</v>
      </c>
      <c r="G16" s="34">
        <f t="shared" si="2"/>
        <v>1015.2000000005501</v>
      </c>
      <c r="H16" s="33">
        <v>7606.676</v>
      </c>
      <c r="I16" s="34">
        <f t="shared" si="3"/>
        <v>892.8000000018073</v>
      </c>
      <c r="J16" s="33">
        <v>10472.284</v>
      </c>
      <c r="K16" s="34">
        <f t="shared" si="4"/>
        <v>302.39999999612337</v>
      </c>
      <c r="L16" s="33">
        <v>2057.888</v>
      </c>
      <c r="M16" s="34">
        <f t="shared" si="5"/>
        <v>931.1999999998079</v>
      </c>
      <c r="N16" s="33">
        <v>4916.371</v>
      </c>
      <c r="O16" s="34">
        <f t="shared" si="6"/>
        <v>1252.8000000020256</v>
      </c>
      <c r="P16" s="30">
        <v>3365.664</v>
      </c>
      <c r="Q16" s="34">
        <f t="shared" si="7"/>
        <v>571.200000000681</v>
      </c>
      <c r="R16" s="33">
        <v>8898.543</v>
      </c>
      <c r="S16" s="34">
        <f t="shared" si="8"/>
        <v>239.99999999068677</v>
      </c>
      <c r="T16" s="33">
        <v>21885.591</v>
      </c>
      <c r="U16" s="34">
        <f t="shared" si="9"/>
        <v>176.0000000067521</v>
      </c>
      <c r="V16" s="33">
        <v>17506.213</v>
      </c>
      <c r="W16" s="34">
        <f t="shared" si="10"/>
        <v>115.99999999452848</v>
      </c>
      <c r="X16" s="33">
        <v>765.507</v>
      </c>
      <c r="Y16" s="34">
        <f t="shared" si="11"/>
        <v>433.99999999928696</v>
      </c>
      <c r="Z16" s="33"/>
      <c r="AA16" s="34">
        <f t="shared" si="12"/>
        <v>0</v>
      </c>
      <c r="AB16" s="33"/>
      <c r="AC16" s="34">
        <f t="shared" si="13"/>
        <v>0</v>
      </c>
      <c r="AD16" s="33"/>
      <c r="AE16" s="34">
        <f t="shared" si="14"/>
        <v>0</v>
      </c>
      <c r="AF16" s="33"/>
      <c r="AG16" s="34">
        <f t="shared" si="15"/>
        <v>0</v>
      </c>
      <c r="AH16" s="35">
        <f t="shared" si="16"/>
        <v>7859.999999992215</v>
      </c>
    </row>
    <row r="17" spans="1:34" ht="12.75">
      <c r="A17" s="5" t="s">
        <v>14</v>
      </c>
      <c r="B17" s="33">
        <v>6732.378</v>
      </c>
      <c r="C17" s="34">
        <f t="shared" si="0"/>
        <v>729.6000000002095</v>
      </c>
      <c r="D17" s="33">
        <v>11692.781</v>
      </c>
      <c r="E17" s="34">
        <f t="shared" si="1"/>
        <v>828.0000000049768</v>
      </c>
      <c r="F17" s="33">
        <v>2927.981</v>
      </c>
      <c r="G17" s="34">
        <f t="shared" si="2"/>
        <v>813.600000000406</v>
      </c>
      <c r="H17" s="33">
        <v>7606.861</v>
      </c>
      <c r="I17" s="34">
        <f t="shared" si="3"/>
        <v>665.9999999981665</v>
      </c>
      <c r="J17" s="33">
        <v>10472.345</v>
      </c>
      <c r="K17" s="34">
        <f t="shared" si="4"/>
        <v>219.59999999889988</v>
      </c>
      <c r="L17" s="33">
        <v>2058.02</v>
      </c>
      <c r="M17" s="34">
        <f t="shared" si="5"/>
        <v>633.6000000002969</v>
      </c>
      <c r="N17" s="33">
        <v>4916.571</v>
      </c>
      <c r="O17" s="34">
        <f t="shared" si="6"/>
        <v>959.9999999991269</v>
      </c>
      <c r="P17" s="30">
        <v>3365.748</v>
      </c>
      <c r="Q17" s="34">
        <f t="shared" si="7"/>
        <v>403.19999999919673</v>
      </c>
      <c r="R17" s="33">
        <v>8898.56</v>
      </c>
      <c r="S17" s="34">
        <f t="shared" si="8"/>
        <v>135.99999999860302</v>
      </c>
      <c r="T17" s="33">
        <v>21885.631</v>
      </c>
      <c r="U17" s="34">
        <f t="shared" si="9"/>
        <v>160.00000000349246</v>
      </c>
      <c r="V17" s="33">
        <v>17506.233</v>
      </c>
      <c r="W17" s="34">
        <f t="shared" si="10"/>
        <v>80.00000000174623</v>
      </c>
      <c r="X17" s="33">
        <v>765.542</v>
      </c>
      <c r="Y17" s="34">
        <f t="shared" si="11"/>
        <v>490.00000000114596</v>
      </c>
      <c r="Z17" s="33"/>
      <c r="AA17" s="34">
        <f t="shared" si="12"/>
        <v>0</v>
      </c>
      <c r="AB17" s="33"/>
      <c r="AC17" s="34">
        <f t="shared" si="13"/>
        <v>0</v>
      </c>
      <c r="AD17" s="33"/>
      <c r="AE17" s="34">
        <f t="shared" si="14"/>
        <v>0</v>
      </c>
      <c r="AF17" s="33"/>
      <c r="AG17" s="34">
        <f t="shared" si="15"/>
        <v>0</v>
      </c>
      <c r="AH17" s="35">
        <f t="shared" si="16"/>
        <v>6119.600000006267</v>
      </c>
    </row>
    <row r="18" spans="1:34" ht="12.75">
      <c r="A18" s="5" t="s">
        <v>15</v>
      </c>
      <c r="B18" s="33">
        <v>6732.59</v>
      </c>
      <c r="C18" s="34">
        <f t="shared" si="0"/>
        <v>1017.6000000021304</v>
      </c>
      <c r="D18" s="33">
        <v>11693.145</v>
      </c>
      <c r="E18" s="34">
        <f t="shared" si="1"/>
        <v>1310.3999999984808</v>
      </c>
      <c r="F18" s="33">
        <v>2928.314</v>
      </c>
      <c r="G18" s="34">
        <f t="shared" si="2"/>
        <v>1198.7999999986641</v>
      </c>
      <c r="H18" s="33">
        <v>7607.13</v>
      </c>
      <c r="I18" s="34">
        <f t="shared" si="3"/>
        <v>968.4000000008382</v>
      </c>
      <c r="J18" s="33">
        <v>10472.446</v>
      </c>
      <c r="K18" s="34">
        <f t="shared" si="4"/>
        <v>363.6000000020431</v>
      </c>
      <c r="L18" s="33">
        <v>2058.204</v>
      </c>
      <c r="M18" s="34">
        <f t="shared" si="5"/>
        <v>883.200000000943</v>
      </c>
      <c r="N18" s="33">
        <v>4916.879</v>
      </c>
      <c r="O18" s="34">
        <f t="shared" si="6"/>
        <v>1478.399999999965</v>
      </c>
      <c r="P18" s="30">
        <v>3365.888</v>
      </c>
      <c r="Q18" s="34">
        <f t="shared" si="7"/>
        <v>671.9999999993888</v>
      </c>
      <c r="R18" s="33">
        <v>8898.585</v>
      </c>
      <c r="S18" s="34">
        <f t="shared" si="8"/>
        <v>199.99999999708962</v>
      </c>
      <c r="T18" s="33">
        <v>21885.691</v>
      </c>
      <c r="U18" s="34">
        <f t="shared" si="9"/>
        <v>239.99999999068677</v>
      </c>
      <c r="V18" s="33">
        <v>17506.26</v>
      </c>
      <c r="W18" s="34">
        <f t="shared" si="10"/>
        <v>107.99999999289867</v>
      </c>
      <c r="X18" s="33">
        <v>765.601</v>
      </c>
      <c r="Y18" s="34">
        <f t="shared" si="11"/>
        <v>825.9999999995671</v>
      </c>
      <c r="Z18" s="33"/>
      <c r="AA18" s="34">
        <f t="shared" si="12"/>
        <v>0</v>
      </c>
      <c r="AB18" s="33"/>
      <c r="AC18" s="34">
        <f t="shared" si="13"/>
        <v>0</v>
      </c>
      <c r="AD18" s="33"/>
      <c r="AE18" s="34">
        <f t="shared" si="14"/>
        <v>0</v>
      </c>
      <c r="AF18" s="33"/>
      <c r="AG18" s="34">
        <f t="shared" si="15"/>
        <v>0</v>
      </c>
      <c r="AH18" s="35">
        <f t="shared" si="16"/>
        <v>9266.399999982696</v>
      </c>
    </row>
    <row r="19" spans="1:34" ht="12.75">
      <c r="A19" s="5" t="s">
        <v>16</v>
      </c>
      <c r="B19" s="33">
        <v>6732.785</v>
      </c>
      <c r="C19" s="34">
        <f t="shared" si="0"/>
        <v>935.999999998603</v>
      </c>
      <c r="D19" s="33">
        <v>11693.49</v>
      </c>
      <c r="E19" s="34">
        <f t="shared" si="1"/>
        <v>1241.9999999976426</v>
      </c>
      <c r="F19" s="33">
        <v>2928.625</v>
      </c>
      <c r="G19" s="34">
        <f t="shared" si="2"/>
        <v>1119.600000000537</v>
      </c>
      <c r="H19" s="33">
        <v>7607.367</v>
      </c>
      <c r="I19" s="34">
        <f t="shared" si="3"/>
        <v>853.2000000002881</v>
      </c>
      <c r="J19" s="33">
        <v>10472.525</v>
      </c>
      <c r="K19" s="34">
        <f t="shared" si="4"/>
        <v>284.39999999900465</v>
      </c>
      <c r="L19" s="33">
        <v>2058.367</v>
      </c>
      <c r="M19" s="34">
        <f t="shared" si="5"/>
        <v>782.4000000000524</v>
      </c>
      <c r="N19" s="33">
        <v>4917.154</v>
      </c>
      <c r="O19" s="34">
        <f t="shared" si="6"/>
        <v>1320.0000000026193</v>
      </c>
      <c r="P19" s="30">
        <v>3366.009</v>
      </c>
      <c r="Q19" s="34">
        <f t="shared" si="7"/>
        <v>580.800000000454</v>
      </c>
      <c r="R19" s="33">
        <v>8898.612</v>
      </c>
      <c r="S19" s="34">
        <f t="shared" si="8"/>
        <v>216.00000000034925</v>
      </c>
      <c r="T19" s="33">
        <v>21885.727</v>
      </c>
      <c r="U19" s="34">
        <f t="shared" si="9"/>
        <v>144.00000000023283</v>
      </c>
      <c r="V19" s="33">
        <v>17506.284</v>
      </c>
      <c r="W19" s="34">
        <f t="shared" si="10"/>
        <v>96.00000000500586</v>
      </c>
      <c r="X19" s="33">
        <v>765.649</v>
      </c>
      <c r="Y19" s="34">
        <f t="shared" si="11"/>
        <v>672.0000000000255</v>
      </c>
      <c r="Z19" s="33"/>
      <c r="AA19" s="34">
        <f t="shared" si="12"/>
        <v>0</v>
      </c>
      <c r="AB19" s="33"/>
      <c r="AC19" s="34">
        <f t="shared" si="13"/>
        <v>0</v>
      </c>
      <c r="AD19" s="33"/>
      <c r="AE19" s="34">
        <f t="shared" si="14"/>
        <v>0</v>
      </c>
      <c r="AF19" s="33"/>
      <c r="AG19" s="34">
        <f t="shared" si="15"/>
        <v>0</v>
      </c>
      <c r="AH19" s="35">
        <f t="shared" si="16"/>
        <v>8246.400000004815</v>
      </c>
    </row>
    <row r="20" spans="1:34" ht="12.75">
      <c r="A20" s="5" t="s">
        <v>17</v>
      </c>
      <c r="B20" s="33">
        <v>6732.966</v>
      </c>
      <c r="C20" s="34">
        <f t="shared" si="0"/>
        <v>868.8000000023749</v>
      </c>
      <c r="D20" s="33">
        <v>11693.82</v>
      </c>
      <c r="E20" s="34">
        <f t="shared" si="1"/>
        <v>1187.999999999738</v>
      </c>
      <c r="F20" s="33">
        <v>2928.915</v>
      </c>
      <c r="G20" s="34">
        <f t="shared" si="2"/>
        <v>1043.999999999869</v>
      </c>
      <c r="H20" s="33">
        <v>7607.598</v>
      </c>
      <c r="I20" s="34">
        <f t="shared" si="3"/>
        <v>831.5999999991618</v>
      </c>
      <c r="J20" s="33">
        <v>10472.602</v>
      </c>
      <c r="K20" s="34">
        <f t="shared" si="4"/>
        <v>277.2000000040862</v>
      </c>
      <c r="L20" s="33">
        <v>2058.527</v>
      </c>
      <c r="M20" s="34">
        <f t="shared" si="5"/>
        <v>767.9999999993015</v>
      </c>
      <c r="N20" s="33">
        <v>4917.427</v>
      </c>
      <c r="O20" s="34">
        <f t="shared" si="6"/>
        <v>1310.399999996298</v>
      </c>
      <c r="P20" s="30">
        <v>3366.129</v>
      </c>
      <c r="Q20" s="34">
        <f t="shared" si="7"/>
        <v>575.9999999994761</v>
      </c>
      <c r="R20" s="33">
        <v>8898.638</v>
      </c>
      <c r="S20" s="34">
        <f t="shared" si="8"/>
        <v>208.00000001327135</v>
      </c>
      <c r="T20" s="33">
        <v>21885.757</v>
      </c>
      <c r="U20" s="34">
        <f t="shared" si="9"/>
        <v>120.0000000098953</v>
      </c>
      <c r="V20" s="33">
        <v>17506.305</v>
      </c>
      <c r="W20" s="34">
        <f t="shared" si="10"/>
        <v>84.00000000256114</v>
      </c>
      <c r="X20" s="33">
        <v>765.702</v>
      </c>
      <c r="Y20" s="34">
        <f t="shared" si="11"/>
        <v>741.9999999999618</v>
      </c>
      <c r="Z20" s="33"/>
      <c r="AA20" s="34">
        <f t="shared" si="12"/>
        <v>0</v>
      </c>
      <c r="AB20" s="33"/>
      <c r="AC20" s="34">
        <f t="shared" si="13"/>
        <v>0</v>
      </c>
      <c r="AD20" s="33"/>
      <c r="AE20" s="34">
        <f t="shared" si="14"/>
        <v>0</v>
      </c>
      <c r="AF20" s="33"/>
      <c r="AG20" s="34">
        <f t="shared" si="15"/>
        <v>0</v>
      </c>
      <c r="AH20" s="35">
        <f t="shared" si="16"/>
        <v>8018.000000025995</v>
      </c>
    </row>
    <row r="21" spans="1:34" ht="12.75">
      <c r="A21" s="5" t="s">
        <v>18</v>
      </c>
      <c r="B21" s="33">
        <v>6733.227</v>
      </c>
      <c r="C21" s="34">
        <f t="shared" si="0"/>
        <v>1252.79999999766</v>
      </c>
      <c r="D21" s="33">
        <v>11694.296</v>
      </c>
      <c r="E21" s="34">
        <f t="shared" si="1"/>
        <v>1713.600000002043</v>
      </c>
      <c r="F21" s="33">
        <v>2929.323</v>
      </c>
      <c r="G21" s="34">
        <f t="shared" si="2"/>
        <v>1468.7999999996464</v>
      </c>
      <c r="H21" s="33">
        <v>7607.929</v>
      </c>
      <c r="I21" s="34">
        <f t="shared" si="3"/>
        <v>1191.6000000004715</v>
      </c>
      <c r="J21" s="33">
        <v>10472.712</v>
      </c>
      <c r="K21" s="34">
        <f t="shared" si="4"/>
        <v>395.9999999955471</v>
      </c>
      <c r="L21" s="33">
        <v>2058.75</v>
      </c>
      <c r="M21" s="34">
        <f t="shared" si="5"/>
        <v>1070.3999999997905</v>
      </c>
      <c r="N21" s="33">
        <v>4917.814</v>
      </c>
      <c r="O21" s="34">
        <f t="shared" si="6"/>
        <v>1857.6000000030035</v>
      </c>
      <c r="P21" s="30">
        <v>3366.309</v>
      </c>
      <c r="Q21" s="34">
        <f t="shared" si="7"/>
        <v>864.000000001397</v>
      </c>
      <c r="R21" s="33">
        <v>8898.663</v>
      </c>
      <c r="S21" s="34">
        <f t="shared" si="8"/>
        <v>199.99999999708962</v>
      </c>
      <c r="T21" s="33">
        <v>21885.799</v>
      </c>
      <c r="U21" s="34">
        <f t="shared" si="9"/>
        <v>167.99999999057036</v>
      </c>
      <c r="V21" s="33">
        <v>17506.335</v>
      </c>
      <c r="W21" s="34">
        <f t="shared" si="10"/>
        <v>119.99999999534339</v>
      </c>
      <c r="X21" s="33">
        <v>765.777</v>
      </c>
      <c r="Y21" s="34">
        <f t="shared" si="11"/>
        <v>1050.0000000006366</v>
      </c>
      <c r="Z21" s="33"/>
      <c r="AA21" s="34">
        <f t="shared" si="12"/>
        <v>0</v>
      </c>
      <c r="AB21" s="33"/>
      <c r="AC21" s="34">
        <f t="shared" si="13"/>
        <v>0</v>
      </c>
      <c r="AD21" s="33"/>
      <c r="AE21" s="34">
        <f t="shared" si="14"/>
        <v>0</v>
      </c>
      <c r="AF21" s="33"/>
      <c r="AG21" s="34">
        <f t="shared" si="15"/>
        <v>0</v>
      </c>
      <c r="AH21" s="35">
        <f t="shared" si="16"/>
        <v>11352.799999983199</v>
      </c>
    </row>
    <row r="22" spans="1:34" ht="12.75">
      <c r="A22" s="5" t="s">
        <v>19</v>
      </c>
      <c r="B22" s="33">
        <v>6733.462</v>
      </c>
      <c r="C22" s="34">
        <f t="shared" si="0"/>
        <v>1128.000000002794</v>
      </c>
      <c r="D22" s="33">
        <v>11694.697</v>
      </c>
      <c r="E22" s="34">
        <f t="shared" si="1"/>
        <v>1443.5999999994237</v>
      </c>
      <c r="F22" s="33">
        <v>2929.678</v>
      </c>
      <c r="G22" s="34">
        <f t="shared" si="2"/>
        <v>1278.0000000000655</v>
      </c>
      <c r="H22" s="33">
        <v>7608.222</v>
      </c>
      <c r="I22" s="34">
        <f t="shared" si="3"/>
        <v>1054.799999998795</v>
      </c>
      <c r="J22" s="33">
        <v>10472.791</v>
      </c>
      <c r="K22" s="34">
        <f t="shared" si="4"/>
        <v>284.39999999900465</v>
      </c>
      <c r="L22" s="33">
        <v>2058.945</v>
      </c>
      <c r="M22" s="34">
        <f t="shared" si="5"/>
        <v>936.0000000007858</v>
      </c>
      <c r="N22" s="33">
        <v>4918.152</v>
      </c>
      <c r="O22" s="34">
        <f t="shared" si="6"/>
        <v>1622.3999999987427</v>
      </c>
      <c r="P22" s="30">
        <v>3366.457</v>
      </c>
      <c r="Q22" s="34">
        <f t="shared" si="7"/>
        <v>710.3999999984808</v>
      </c>
      <c r="R22" s="33">
        <v>8898.689</v>
      </c>
      <c r="S22" s="34">
        <f t="shared" si="8"/>
        <v>207.99999999871943</v>
      </c>
      <c r="T22" s="33">
        <v>21885.837</v>
      </c>
      <c r="U22" s="34">
        <f t="shared" si="9"/>
        <v>152.00000000186265</v>
      </c>
      <c r="V22" s="33">
        <v>17506.361</v>
      </c>
      <c r="W22" s="34">
        <f t="shared" si="10"/>
        <v>104.00000000663567</v>
      </c>
      <c r="X22" s="33">
        <v>765.85</v>
      </c>
      <c r="Y22" s="34">
        <f t="shared" si="11"/>
        <v>1021.9999999997071</v>
      </c>
      <c r="Z22" s="33"/>
      <c r="AA22" s="34">
        <f t="shared" si="12"/>
        <v>0</v>
      </c>
      <c r="AB22" s="33"/>
      <c r="AC22" s="34">
        <f t="shared" si="13"/>
        <v>0</v>
      </c>
      <c r="AD22" s="33"/>
      <c r="AE22" s="34">
        <f t="shared" si="14"/>
        <v>0</v>
      </c>
      <c r="AF22" s="33"/>
      <c r="AG22" s="34">
        <f t="shared" si="15"/>
        <v>0</v>
      </c>
      <c r="AH22" s="35">
        <f t="shared" si="16"/>
        <v>9943.600000005017</v>
      </c>
    </row>
    <row r="23" spans="1:34" ht="12.75">
      <c r="A23" s="5" t="s">
        <v>20</v>
      </c>
      <c r="B23" s="33">
        <v>6733.694</v>
      </c>
      <c r="C23" s="34">
        <f t="shared" si="0"/>
        <v>1113.5999999998603</v>
      </c>
      <c r="D23" s="33">
        <v>11695.121</v>
      </c>
      <c r="E23" s="34">
        <f t="shared" si="1"/>
        <v>1526.3999999966472</v>
      </c>
      <c r="F23" s="33">
        <v>2930.037</v>
      </c>
      <c r="G23" s="34">
        <f t="shared" si="2"/>
        <v>1292.399999999725</v>
      </c>
      <c r="H23" s="33">
        <v>7608.515</v>
      </c>
      <c r="I23" s="34">
        <f t="shared" si="3"/>
        <v>1054.8000000020693</v>
      </c>
      <c r="J23" s="33">
        <v>10472.801</v>
      </c>
      <c r="K23" s="34">
        <f t="shared" si="4"/>
        <v>36.0000000007858</v>
      </c>
      <c r="L23" s="33">
        <v>2059.143</v>
      </c>
      <c r="M23" s="34">
        <f t="shared" si="5"/>
        <v>950.3999999993539</v>
      </c>
      <c r="N23" s="33">
        <v>4918.497</v>
      </c>
      <c r="O23" s="34">
        <f t="shared" si="6"/>
        <v>1656.0000000012224</v>
      </c>
      <c r="P23" s="30">
        <v>3366.6</v>
      </c>
      <c r="Q23" s="34">
        <f t="shared" si="7"/>
        <v>686.4000000001397</v>
      </c>
      <c r="R23" s="33">
        <v>8898.715</v>
      </c>
      <c r="S23" s="34">
        <f t="shared" si="8"/>
        <v>207.99999999871943</v>
      </c>
      <c r="T23" s="33">
        <v>21885.874</v>
      </c>
      <c r="U23" s="34">
        <f t="shared" si="9"/>
        <v>148.00000000104774</v>
      </c>
      <c r="V23" s="33">
        <v>17506.387</v>
      </c>
      <c r="W23" s="34">
        <f t="shared" si="10"/>
        <v>103.99999999208376</v>
      </c>
      <c r="X23" s="33">
        <v>765.916</v>
      </c>
      <c r="Y23" s="34">
        <f t="shared" si="11"/>
        <v>924.0000000004329</v>
      </c>
      <c r="Z23" s="33"/>
      <c r="AA23" s="34">
        <f t="shared" si="12"/>
        <v>0</v>
      </c>
      <c r="AB23" s="33"/>
      <c r="AC23" s="34">
        <f t="shared" si="13"/>
        <v>0</v>
      </c>
      <c r="AD23" s="33"/>
      <c r="AE23" s="34">
        <f t="shared" si="14"/>
        <v>0</v>
      </c>
      <c r="AF23" s="33"/>
      <c r="AG23" s="34">
        <f t="shared" si="15"/>
        <v>0</v>
      </c>
      <c r="AH23" s="35">
        <f t="shared" si="16"/>
        <v>9699.999999992087</v>
      </c>
    </row>
    <row r="24" spans="1:34" ht="12.75">
      <c r="A24" s="5" t="s">
        <v>21</v>
      </c>
      <c r="B24" s="33">
        <v>6733.864</v>
      </c>
      <c r="C24" s="34">
        <f t="shared" si="0"/>
        <v>815.9999999959837</v>
      </c>
      <c r="D24" s="33">
        <v>11695.443</v>
      </c>
      <c r="E24" s="34">
        <f t="shared" si="1"/>
        <v>1159.200000000419</v>
      </c>
      <c r="F24" s="33">
        <v>2930.298</v>
      </c>
      <c r="G24" s="34">
        <f t="shared" si="2"/>
        <v>939.5999999998821</v>
      </c>
      <c r="H24" s="33">
        <v>7608.74</v>
      </c>
      <c r="I24" s="34">
        <f t="shared" si="3"/>
        <v>809.9999999980355</v>
      </c>
      <c r="J24" s="33">
        <v>10472.804</v>
      </c>
      <c r="K24" s="34">
        <f t="shared" si="4"/>
        <v>10.80000000220025</v>
      </c>
      <c r="L24" s="33">
        <v>2059.29</v>
      </c>
      <c r="M24" s="34">
        <f t="shared" si="5"/>
        <v>705.5999999996857</v>
      </c>
      <c r="N24" s="33">
        <v>4918.753</v>
      </c>
      <c r="O24" s="34">
        <f t="shared" si="6"/>
        <v>1228.7999999971362</v>
      </c>
      <c r="P24" s="30">
        <v>3366.715</v>
      </c>
      <c r="Q24" s="34">
        <f t="shared" si="7"/>
        <v>552.000000001135</v>
      </c>
      <c r="R24" s="33">
        <v>8898.735</v>
      </c>
      <c r="S24" s="34">
        <f t="shared" si="8"/>
        <v>160.00000000349246</v>
      </c>
      <c r="T24" s="33">
        <v>21885.903</v>
      </c>
      <c r="U24" s="34">
        <f t="shared" si="9"/>
        <v>115.99999999452848</v>
      </c>
      <c r="V24" s="33">
        <v>17506.407</v>
      </c>
      <c r="W24" s="34">
        <f t="shared" si="10"/>
        <v>80.00000000174623</v>
      </c>
      <c r="X24" s="33">
        <v>765.974</v>
      </c>
      <c r="Y24" s="34">
        <f t="shared" si="11"/>
        <v>811.9999999998981</v>
      </c>
      <c r="Z24" s="33"/>
      <c r="AA24" s="34">
        <f t="shared" si="12"/>
        <v>0</v>
      </c>
      <c r="AB24" s="33"/>
      <c r="AC24" s="34">
        <f t="shared" si="13"/>
        <v>0</v>
      </c>
      <c r="AD24" s="33"/>
      <c r="AE24" s="34">
        <f t="shared" si="14"/>
        <v>0</v>
      </c>
      <c r="AF24" s="33"/>
      <c r="AG24" s="34">
        <f t="shared" si="15"/>
        <v>0</v>
      </c>
      <c r="AH24" s="35">
        <f t="shared" si="16"/>
        <v>7389.999999994143</v>
      </c>
    </row>
    <row r="25" spans="1:34" ht="12.75">
      <c r="A25" s="5" t="s">
        <v>22</v>
      </c>
      <c r="B25" s="33">
        <v>6734.032</v>
      </c>
      <c r="C25" s="34">
        <f t="shared" si="0"/>
        <v>806.400000002759</v>
      </c>
      <c r="D25" s="33">
        <v>11695.779</v>
      </c>
      <c r="E25" s="34">
        <f t="shared" si="1"/>
        <v>1209.6000000041386</v>
      </c>
      <c r="F25" s="33">
        <v>2930.564</v>
      </c>
      <c r="G25" s="34">
        <f t="shared" si="2"/>
        <v>957.600000000275</v>
      </c>
      <c r="H25" s="33">
        <v>7608.97</v>
      </c>
      <c r="I25" s="34">
        <f t="shared" si="3"/>
        <v>828.0000000017026</v>
      </c>
      <c r="J25" s="33">
        <v>10472.808</v>
      </c>
      <c r="K25" s="34">
        <f t="shared" si="4"/>
        <v>14.400000002933666</v>
      </c>
      <c r="L25" s="33">
        <v>2059.439</v>
      </c>
      <c r="M25" s="34">
        <f t="shared" si="5"/>
        <v>715.1999999994587</v>
      </c>
      <c r="N25" s="33">
        <v>4919.015</v>
      </c>
      <c r="O25" s="34">
        <f t="shared" si="6"/>
        <v>1257.6000000030035</v>
      </c>
      <c r="P25" s="30">
        <v>3366.838</v>
      </c>
      <c r="Q25" s="34">
        <f t="shared" si="7"/>
        <v>590.400000000227</v>
      </c>
      <c r="R25" s="33">
        <v>8898.748</v>
      </c>
      <c r="S25" s="34">
        <f t="shared" si="8"/>
        <v>103.99999999208376</v>
      </c>
      <c r="T25" s="33">
        <v>21885.934</v>
      </c>
      <c r="U25" s="34">
        <f t="shared" si="9"/>
        <v>124.00000001071021</v>
      </c>
      <c r="V25" s="33">
        <v>17506.427</v>
      </c>
      <c r="W25" s="34">
        <f t="shared" si="10"/>
        <v>80.00000000174623</v>
      </c>
      <c r="X25" s="33">
        <v>766.03</v>
      </c>
      <c r="Y25" s="34">
        <f t="shared" si="11"/>
        <v>783.9999999989686</v>
      </c>
      <c r="Z25" s="33"/>
      <c r="AA25" s="34">
        <f t="shared" si="12"/>
        <v>0</v>
      </c>
      <c r="AB25" s="33"/>
      <c r="AC25" s="34">
        <f t="shared" si="13"/>
        <v>0</v>
      </c>
      <c r="AD25" s="33"/>
      <c r="AE25" s="34">
        <f t="shared" si="14"/>
        <v>0</v>
      </c>
      <c r="AF25" s="33"/>
      <c r="AG25" s="34">
        <f t="shared" si="15"/>
        <v>0</v>
      </c>
      <c r="AH25" s="35">
        <f t="shared" si="16"/>
        <v>7471.200000018007</v>
      </c>
    </row>
    <row r="26" spans="1:34" ht="12.75">
      <c r="A26" s="5" t="s">
        <v>23</v>
      </c>
      <c r="B26" s="33">
        <v>6734.295</v>
      </c>
      <c r="C26" s="34">
        <f t="shared" si="0"/>
        <v>1262.3999999996158</v>
      </c>
      <c r="D26" s="33">
        <v>11696.273</v>
      </c>
      <c r="E26" s="34">
        <f t="shared" si="1"/>
        <v>1778.3999999955995</v>
      </c>
      <c r="F26" s="33">
        <v>2930.975</v>
      </c>
      <c r="G26" s="34">
        <f t="shared" si="2"/>
        <v>1479.6000000002095</v>
      </c>
      <c r="H26" s="33">
        <v>7609.317</v>
      </c>
      <c r="I26" s="34">
        <f t="shared" si="3"/>
        <v>1249.1999999991094</v>
      </c>
      <c r="J26" s="33">
        <v>10472.876</v>
      </c>
      <c r="K26" s="34">
        <f t="shared" si="4"/>
        <v>244.79999999748543</v>
      </c>
      <c r="L26" s="33">
        <v>2059.671</v>
      </c>
      <c r="M26" s="34">
        <f t="shared" si="5"/>
        <v>1113.5999999998603</v>
      </c>
      <c r="N26" s="33">
        <v>4919.423</v>
      </c>
      <c r="O26" s="34">
        <f t="shared" si="6"/>
        <v>1958.3999999973457</v>
      </c>
      <c r="P26" s="30">
        <v>3367.023</v>
      </c>
      <c r="Q26" s="34">
        <f t="shared" si="7"/>
        <v>887.9999999997381</v>
      </c>
      <c r="R26" s="33">
        <v>8898.765</v>
      </c>
      <c r="S26" s="34">
        <f t="shared" si="8"/>
        <v>135.99999999860302</v>
      </c>
      <c r="T26" s="33">
        <v>21885.976</v>
      </c>
      <c r="U26" s="34">
        <f t="shared" si="9"/>
        <v>167.99999999057036</v>
      </c>
      <c r="V26" s="33">
        <v>17506.46</v>
      </c>
      <c r="W26" s="34">
        <f t="shared" si="10"/>
        <v>131.9999999977881</v>
      </c>
      <c r="X26" s="33">
        <v>766.116</v>
      </c>
      <c r="Y26" s="34">
        <f t="shared" si="11"/>
        <v>1204.0000000001783</v>
      </c>
      <c r="Z26" s="33"/>
      <c r="AA26" s="34">
        <f t="shared" si="12"/>
        <v>0</v>
      </c>
      <c r="AB26" s="33"/>
      <c r="AC26" s="34">
        <f t="shared" si="13"/>
        <v>0</v>
      </c>
      <c r="AD26" s="33"/>
      <c r="AE26" s="34">
        <f t="shared" si="14"/>
        <v>0</v>
      </c>
      <c r="AF26" s="33"/>
      <c r="AG26" s="34">
        <f t="shared" si="15"/>
        <v>0</v>
      </c>
      <c r="AH26" s="35">
        <f t="shared" si="16"/>
        <v>11614.399999976104</v>
      </c>
    </row>
    <row r="27" spans="1:34" ht="12.75">
      <c r="A27" s="5" t="s">
        <v>24</v>
      </c>
      <c r="B27" s="33">
        <v>6734.487</v>
      </c>
      <c r="C27" s="34">
        <f t="shared" si="0"/>
        <v>921.6000000000349</v>
      </c>
      <c r="D27" s="33">
        <v>11696.421</v>
      </c>
      <c r="E27" s="34">
        <f t="shared" si="1"/>
        <v>532.8000000037719</v>
      </c>
      <c r="F27" s="33">
        <v>2931.291</v>
      </c>
      <c r="G27" s="34">
        <f t="shared" si="2"/>
        <v>1137.6000000009299</v>
      </c>
      <c r="H27" s="33">
        <v>7609.598</v>
      </c>
      <c r="I27" s="34">
        <f t="shared" si="3"/>
        <v>1011.5999999998166</v>
      </c>
      <c r="J27" s="33">
        <v>10472.97</v>
      </c>
      <c r="K27" s="34">
        <f t="shared" si="4"/>
        <v>338.3999999969092</v>
      </c>
      <c r="L27" s="33">
        <v>2059.866</v>
      </c>
      <c r="M27" s="34">
        <f t="shared" si="5"/>
        <v>936.0000000007858</v>
      </c>
      <c r="N27" s="33">
        <v>4919.747</v>
      </c>
      <c r="O27" s="34">
        <f t="shared" si="6"/>
        <v>1555.2000000025146</v>
      </c>
      <c r="P27" s="30">
        <v>3367.153</v>
      </c>
      <c r="Q27" s="34">
        <f t="shared" si="7"/>
        <v>623.9999999983411</v>
      </c>
      <c r="R27" s="33">
        <v>8898.777</v>
      </c>
      <c r="S27" s="34">
        <f t="shared" si="8"/>
        <v>96.00000000500586</v>
      </c>
      <c r="T27" s="33">
        <v>21886.019</v>
      </c>
      <c r="U27" s="34">
        <f t="shared" si="9"/>
        <v>172.00000000593718</v>
      </c>
      <c r="V27" s="33">
        <v>17506.486</v>
      </c>
      <c r="W27" s="34">
        <f t="shared" si="10"/>
        <v>104.00000000663567</v>
      </c>
      <c r="X27" s="33">
        <v>766.176</v>
      </c>
      <c r="Y27" s="34">
        <f t="shared" si="11"/>
        <v>840.0000000008276</v>
      </c>
      <c r="Z27" s="33"/>
      <c r="AA27" s="34">
        <f t="shared" si="12"/>
        <v>0</v>
      </c>
      <c r="AB27" s="33"/>
      <c r="AC27" s="34">
        <f t="shared" si="13"/>
        <v>0</v>
      </c>
      <c r="AD27" s="33"/>
      <c r="AE27" s="34">
        <f t="shared" si="14"/>
        <v>0</v>
      </c>
      <c r="AF27" s="33"/>
      <c r="AG27" s="34">
        <f t="shared" si="15"/>
        <v>0</v>
      </c>
      <c r="AH27" s="35">
        <f t="shared" si="16"/>
        <v>8269.20000002151</v>
      </c>
    </row>
    <row r="28" spans="1:34" ht="12.75">
      <c r="A28" s="5" t="s">
        <v>25</v>
      </c>
      <c r="B28" s="33">
        <v>6734.658</v>
      </c>
      <c r="C28" s="34">
        <f t="shared" si="0"/>
        <v>820.8000000013271</v>
      </c>
      <c r="D28" s="33">
        <v>11696.929</v>
      </c>
      <c r="E28" s="34">
        <f t="shared" si="1"/>
        <v>1828.799999999319</v>
      </c>
      <c r="F28" s="33">
        <v>2931.549</v>
      </c>
      <c r="G28" s="34">
        <f t="shared" si="2"/>
        <v>928.799999999319</v>
      </c>
      <c r="H28" s="33">
        <v>7609.845</v>
      </c>
      <c r="I28" s="34">
        <f t="shared" si="3"/>
        <v>889.2000000010739</v>
      </c>
      <c r="J28" s="33">
        <v>10473.052</v>
      </c>
      <c r="K28" s="34">
        <f t="shared" si="4"/>
        <v>295.2000000012049</v>
      </c>
      <c r="L28" s="33">
        <v>2060.029</v>
      </c>
      <c r="M28" s="34">
        <f t="shared" si="5"/>
        <v>782.4000000000524</v>
      </c>
      <c r="N28" s="33">
        <v>4920.014</v>
      </c>
      <c r="O28" s="34">
        <f t="shared" si="6"/>
        <v>1281.5999999991618</v>
      </c>
      <c r="P28" s="30">
        <v>3367.262</v>
      </c>
      <c r="Q28" s="34">
        <f t="shared" si="7"/>
        <v>523.2000000018161</v>
      </c>
      <c r="R28" s="33">
        <v>8898.786</v>
      </c>
      <c r="S28" s="34">
        <f t="shared" si="8"/>
        <v>72.00000000011642</v>
      </c>
      <c r="T28" s="33">
        <v>21886.056</v>
      </c>
      <c r="U28" s="34">
        <f t="shared" si="9"/>
        <v>148.00000000104774</v>
      </c>
      <c r="V28" s="33">
        <v>17506.509</v>
      </c>
      <c r="W28" s="34">
        <f t="shared" si="10"/>
        <v>91.99999998963904</v>
      </c>
      <c r="X28" s="33">
        <v>766.222</v>
      </c>
      <c r="Y28" s="34">
        <f t="shared" si="11"/>
        <v>643.999999999096</v>
      </c>
      <c r="Z28" s="33"/>
      <c r="AA28" s="34">
        <f t="shared" si="12"/>
        <v>0</v>
      </c>
      <c r="AB28" s="33"/>
      <c r="AC28" s="34">
        <f t="shared" si="13"/>
        <v>0</v>
      </c>
      <c r="AD28" s="33"/>
      <c r="AE28" s="34">
        <f t="shared" si="14"/>
        <v>0</v>
      </c>
      <c r="AF28" s="33"/>
      <c r="AG28" s="34">
        <f t="shared" si="15"/>
        <v>0</v>
      </c>
      <c r="AH28" s="35">
        <f t="shared" si="16"/>
        <v>8305.999999993173</v>
      </c>
    </row>
    <row r="29" spans="1:34" ht="12.75">
      <c r="A29" s="5" t="s">
        <v>26</v>
      </c>
      <c r="B29" s="33">
        <v>6734.869</v>
      </c>
      <c r="C29" s="34">
        <f t="shared" si="0"/>
        <v>1012.7999999967869</v>
      </c>
      <c r="D29" s="33">
        <v>11697.275</v>
      </c>
      <c r="E29" s="34">
        <f t="shared" si="1"/>
        <v>1245.599999998376</v>
      </c>
      <c r="F29" s="33">
        <v>2931.857</v>
      </c>
      <c r="G29" s="34">
        <f t="shared" si="2"/>
        <v>1108.7999999999738</v>
      </c>
      <c r="H29" s="33">
        <v>7610.13</v>
      </c>
      <c r="I29" s="34">
        <f t="shared" si="3"/>
        <v>1025.9999999994761</v>
      </c>
      <c r="J29" s="33">
        <v>10473.155</v>
      </c>
      <c r="K29" s="34">
        <f t="shared" si="4"/>
        <v>370.8000000035099</v>
      </c>
      <c r="L29" s="33">
        <v>2060.225</v>
      </c>
      <c r="M29" s="34">
        <f t="shared" si="5"/>
        <v>940.7999999995809</v>
      </c>
      <c r="N29" s="33">
        <v>4920.333</v>
      </c>
      <c r="O29" s="34">
        <f t="shared" si="6"/>
        <v>1531.1999999976251</v>
      </c>
      <c r="P29" s="30">
        <v>3367.392</v>
      </c>
      <c r="Q29" s="34">
        <f t="shared" si="7"/>
        <v>623.9999999983411</v>
      </c>
      <c r="R29" s="33">
        <v>8898.798</v>
      </c>
      <c r="S29" s="34">
        <f t="shared" si="8"/>
        <v>96.00000000500586</v>
      </c>
      <c r="T29" s="33">
        <v>21886.099</v>
      </c>
      <c r="U29" s="34">
        <f t="shared" si="9"/>
        <v>171.99999999138527</v>
      </c>
      <c r="V29" s="33">
        <v>17506.539</v>
      </c>
      <c r="W29" s="34">
        <f t="shared" si="10"/>
        <v>120.0000000098953</v>
      </c>
      <c r="X29" s="33">
        <v>766.265</v>
      </c>
      <c r="Y29" s="34">
        <f t="shared" si="11"/>
        <v>602.0000000000891</v>
      </c>
      <c r="Z29" s="33"/>
      <c r="AA29" s="34">
        <f t="shared" si="12"/>
        <v>0</v>
      </c>
      <c r="AB29" s="33"/>
      <c r="AC29" s="34">
        <f t="shared" si="13"/>
        <v>0</v>
      </c>
      <c r="AD29" s="33"/>
      <c r="AE29" s="34">
        <f t="shared" si="14"/>
        <v>0</v>
      </c>
      <c r="AF29" s="33"/>
      <c r="AG29" s="34">
        <f t="shared" si="15"/>
        <v>0</v>
      </c>
      <c r="AH29" s="35">
        <f t="shared" si="16"/>
        <v>8850.000000000045</v>
      </c>
    </row>
    <row r="30" spans="1:34" ht="12.75">
      <c r="A30" s="5" t="s">
        <v>27</v>
      </c>
      <c r="B30" s="33">
        <v>6735.095</v>
      </c>
      <c r="C30" s="34">
        <f t="shared" si="0"/>
        <v>1084.8000000027241</v>
      </c>
      <c r="D30" s="33">
        <v>11697.633</v>
      </c>
      <c r="E30" s="34">
        <f t="shared" si="1"/>
        <v>1288.8000000006286</v>
      </c>
      <c r="F30" s="33">
        <v>2932.179</v>
      </c>
      <c r="G30" s="34">
        <f t="shared" si="2"/>
        <v>1159.200000000419</v>
      </c>
      <c r="H30" s="33">
        <v>7610.44</v>
      </c>
      <c r="I30" s="34">
        <f t="shared" si="3"/>
        <v>1115.9999999981665</v>
      </c>
      <c r="J30" s="33">
        <v>10473.27</v>
      </c>
      <c r="K30" s="34">
        <f t="shared" si="4"/>
        <v>413.9999999992142</v>
      </c>
      <c r="L30" s="33">
        <v>2060.448</v>
      </c>
      <c r="M30" s="34">
        <f t="shared" si="5"/>
        <v>1070.3999999997905</v>
      </c>
      <c r="N30" s="33">
        <v>4920.665</v>
      </c>
      <c r="O30" s="34">
        <f t="shared" si="6"/>
        <v>1593.6000000016065</v>
      </c>
      <c r="P30" s="30">
        <v>3367.536</v>
      </c>
      <c r="Q30" s="34">
        <f t="shared" si="7"/>
        <v>691.2000000011176</v>
      </c>
      <c r="R30" s="33">
        <v>8898.808</v>
      </c>
      <c r="S30" s="34">
        <f t="shared" si="8"/>
        <v>80.00000000174623</v>
      </c>
      <c r="T30" s="33">
        <v>21886.142</v>
      </c>
      <c r="U30" s="34">
        <f t="shared" si="9"/>
        <v>172.00000000593718</v>
      </c>
      <c r="V30" s="33">
        <v>17506.571</v>
      </c>
      <c r="W30" s="34">
        <f t="shared" si="10"/>
        <v>127.9999999969732</v>
      </c>
      <c r="X30" s="33">
        <v>766.31</v>
      </c>
      <c r="Y30" s="34">
        <f t="shared" si="11"/>
        <v>629.999999999427</v>
      </c>
      <c r="Z30" s="33"/>
      <c r="AA30" s="34">
        <f t="shared" si="12"/>
        <v>0</v>
      </c>
      <c r="AB30" s="33"/>
      <c r="AC30" s="34">
        <f t="shared" si="13"/>
        <v>0</v>
      </c>
      <c r="AD30" s="33"/>
      <c r="AE30" s="34">
        <f t="shared" si="14"/>
        <v>0</v>
      </c>
      <c r="AF30" s="33"/>
      <c r="AG30" s="34">
        <f t="shared" si="15"/>
        <v>0</v>
      </c>
      <c r="AH30" s="35">
        <f t="shared" si="16"/>
        <v>9428.00000000775</v>
      </c>
    </row>
    <row r="31" spans="1:34" ht="12.75">
      <c r="A31" s="5" t="s">
        <v>28</v>
      </c>
      <c r="B31" s="36">
        <v>6735.301</v>
      </c>
      <c r="C31" s="37">
        <f>(B31-B30)*B$5</f>
        <v>988.8000000006286</v>
      </c>
      <c r="D31" s="36">
        <v>11697.947</v>
      </c>
      <c r="E31" s="37">
        <f>(D31-D30)*D$5</f>
        <v>1130.4000000011001</v>
      </c>
      <c r="F31" s="36">
        <v>2932.469</v>
      </c>
      <c r="G31" s="37">
        <f>(F31-F30)*F$5</f>
        <v>1043.999999999869</v>
      </c>
      <c r="H31" s="36">
        <v>7610.714</v>
      </c>
      <c r="I31" s="37">
        <f>(H31-H30)*H$5</f>
        <v>986.4000000012311</v>
      </c>
      <c r="J31" s="36">
        <v>10473.366</v>
      </c>
      <c r="K31" s="37">
        <f>(J31-J30)*J$5</f>
        <v>345.599999998376</v>
      </c>
      <c r="L31" s="36">
        <v>2060.652</v>
      </c>
      <c r="M31" s="37">
        <f>(L31-L30)*L$5</f>
        <v>979.2000000008557</v>
      </c>
      <c r="N31" s="36">
        <v>4920.955</v>
      </c>
      <c r="O31" s="37">
        <f>(N31-N30)*N$5</f>
        <v>1391.9999999998254</v>
      </c>
      <c r="P31" s="30">
        <v>3367.663</v>
      </c>
      <c r="Q31" s="37">
        <f>(P31-P30)*P$5</f>
        <v>609.599999999773</v>
      </c>
      <c r="R31" s="36">
        <v>8898.817</v>
      </c>
      <c r="S31" s="37">
        <f>(R31-R30)*R$5</f>
        <v>71.9999999855645</v>
      </c>
      <c r="T31" s="36">
        <v>21886.177</v>
      </c>
      <c r="U31" s="37">
        <f>(T31-T30)*T$5</f>
        <v>139.99999999941792</v>
      </c>
      <c r="V31" s="36">
        <v>17506.595</v>
      </c>
      <c r="W31" s="37">
        <f>(V31-V30)*V$5</f>
        <v>96.00000000500586</v>
      </c>
      <c r="X31" s="36">
        <v>766.349</v>
      </c>
      <c r="Y31" s="37">
        <f>(X31-X30)*X$5</f>
        <v>546.0000000014134</v>
      </c>
      <c r="Z31" s="36"/>
      <c r="AA31" s="37"/>
      <c r="AB31" s="36"/>
      <c r="AC31" s="37"/>
      <c r="AD31" s="36"/>
      <c r="AE31" s="37"/>
      <c r="AF31" s="36"/>
      <c r="AG31" s="37"/>
      <c r="AH31" s="35">
        <f t="shared" si="16"/>
        <v>8329.99999999306</v>
      </c>
    </row>
    <row r="32" spans="1:34" ht="13.5" thickBot="1">
      <c r="A32" s="5" t="s">
        <v>40</v>
      </c>
      <c r="B32" s="38">
        <v>6735.444</v>
      </c>
      <c r="C32" s="39">
        <f>(B32-B31)*B$5</f>
        <v>686.4000000001397</v>
      </c>
      <c r="D32" s="38">
        <v>11698.17</v>
      </c>
      <c r="E32" s="39">
        <f>(D32-D31)*D$5</f>
        <v>802.7999999998428</v>
      </c>
      <c r="F32" s="38">
        <v>2932.67</v>
      </c>
      <c r="G32" s="39">
        <f>(F32-F31)*F$5</f>
        <v>723.6000000000786</v>
      </c>
      <c r="H32" s="38">
        <v>7610.904</v>
      </c>
      <c r="I32" s="39">
        <f>(H32-H31)*H$5</f>
        <v>684.0000000018335</v>
      </c>
      <c r="J32" s="38">
        <v>10473.429</v>
      </c>
      <c r="K32" s="39">
        <f>(J32-J31)*J$5</f>
        <v>226.8000000003667</v>
      </c>
      <c r="L32" s="38">
        <v>2060.79</v>
      </c>
      <c r="M32" s="39">
        <f>(L32-L31)*L$5</f>
        <v>662.3999999996158</v>
      </c>
      <c r="N32" s="38">
        <v>4921.158</v>
      </c>
      <c r="O32" s="39">
        <f>(N32-N31)*N$5</f>
        <v>974.4000000020606</v>
      </c>
      <c r="P32" s="30">
        <v>3367.753</v>
      </c>
      <c r="Q32" s="39">
        <f>(P32-P31)*P$5</f>
        <v>432.0000000006985</v>
      </c>
      <c r="R32" s="38">
        <v>8898.824</v>
      </c>
      <c r="S32" s="39">
        <f>(R32-R31)*R$5</f>
        <v>56.0000000114087</v>
      </c>
      <c r="T32" s="38">
        <v>21886.198</v>
      </c>
      <c r="U32" s="39">
        <f>(T32-T31)*T$5</f>
        <v>84.00000000256114</v>
      </c>
      <c r="V32" s="38">
        <v>17506.61</v>
      </c>
      <c r="W32" s="39">
        <f>(V32-V31)*V$5</f>
        <v>59.999999997671694</v>
      </c>
      <c r="X32" s="38">
        <v>766.37</v>
      </c>
      <c r="Y32" s="39">
        <f>(X32-X30)*X$5</f>
        <v>840.0000000008276</v>
      </c>
      <c r="Z32" s="38"/>
      <c r="AA32" s="39">
        <f>(Z32-Z30)*Z$5</f>
        <v>0</v>
      </c>
      <c r="AB32" s="38"/>
      <c r="AC32" s="39">
        <f>(AB32-AB30)*AB$5</f>
        <v>0</v>
      </c>
      <c r="AD32" s="38"/>
      <c r="AE32" s="39">
        <f>(AD32-AD30)*AD$5</f>
        <v>0</v>
      </c>
      <c r="AF32" s="38"/>
      <c r="AG32" s="39">
        <f>(AF32-AF30)*AF$5</f>
        <v>0</v>
      </c>
      <c r="AH32" s="35">
        <f t="shared" si="16"/>
        <v>6232.400000017105</v>
      </c>
    </row>
    <row r="33" spans="2:34" ht="14.25" thickBot="1" thickTop="1">
      <c r="B33" s="40"/>
      <c r="C33" s="41">
        <f>SUM(C8:C32)</f>
        <v>20625.600000002305</v>
      </c>
      <c r="D33" s="40"/>
      <c r="E33" s="41">
        <f>SUM(E8:E32)</f>
        <v>26175.600000002305</v>
      </c>
      <c r="F33" s="40"/>
      <c r="G33" s="41">
        <f>SUM(G8:G32)</f>
        <v>23036.399999999594</v>
      </c>
      <c r="H33" s="40"/>
      <c r="I33" s="41">
        <f>SUM(I8:I32)</f>
        <v>20412.000000000262</v>
      </c>
      <c r="J33" s="40"/>
      <c r="K33" s="41">
        <f>SUM(K8:K32)</f>
        <v>5749.199999999109</v>
      </c>
      <c r="L33" s="40"/>
      <c r="M33" s="41">
        <f>SUM(M8:M32)</f>
        <v>18513.59999999986</v>
      </c>
      <c r="N33" s="40"/>
      <c r="O33" s="41">
        <f>SUM(O8:O32)</f>
        <v>30115.20000000164</v>
      </c>
      <c r="P33" s="40"/>
      <c r="Q33" s="41">
        <f>SUM(Q8:Q32)</f>
        <v>13012.800000001153</v>
      </c>
      <c r="R33" s="40"/>
      <c r="S33" s="41">
        <f>SUM(S8:S32)</f>
        <v>3000</v>
      </c>
      <c r="T33" s="40"/>
      <c r="U33" s="41">
        <f>SUM(U8:U32)</f>
        <v>3331.9999999948777</v>
      </c>
      <c r="V33" s="40"/>
      <c r="W33" s="41">
        <f>SUM(W8:W32)</f>
        <v>2156.0000000026776</v>
      </c>
      <c r="X33" s="40"/>
      <c r="Y33" s="41">
        <f>SUM(Y8:Y32)</f>
        <v>16534.000000002154</v>
      </c>
      <c r="Z33" s="40"/>
      <c r="AA33" s="41">
        <f>SUM(AA8:AA32)</f>
        <v>0</v>
      </c>
      <c r="AB33" s="40"/>
      <c r="AC33" s="41">
        <f>SUM(AC8:AC32)</f>
        <v>0</v>
      </c>
      <c r="AD33" s="40"/>
      <c r="AE33" s="41">
        <f>SUM(AE8:AE32)</f>
        <v>0</v>
      </c>
      <c r="AF33" s="40"/>
      <c r="AG33" s="42">
        <f>SUM(AG8:AG32)</f>
        <v>0</v>
      </c>
      <c r="AH33" s="43">
        <f>SUM(C33+E33+G33+I33+K33+M33+O33+Q33+S33+U33+W33+Y33+AA33+AC33+AE33+AG33)</f>
        <v>182662.40000000593</v>
      </c>
    </row>
  </sheetData>
  <sheetProtection formatCells="0" formatColumns="0" formatRows="0"/>
  <mergeCells count="33">
    <mergeCell ref="A1:I1"/>
    <mergeCell ref="A2:I2"/>
    <mergeCell ref="A3:I3"/>
    <mergeCell ref="AD5:AE5"/>
    <mergeCell ref="F5:G5"/>
    <mergeCell ref="V5:W5"/>
    <mergeCell ref="X5:Y5"/>
    <mergeCell ref="AD6:AE6"/>
    <mergeCell ref="AF5:AG5"/>
    <mergeCell ref="AF6:AG6"/>
    <mergeCell ref="L6:M6"/>
    <mergeCell ref="N6:O6"/>
    <mergeCell ref="AB5:AC5"/>
    <mergeCell ref="AB6:AC6"/>
    <mergeCell ref="L5:M5"/>
    <mergeCell ref="N5:O5"/>
    <mergeCell ref="P5:Q5"/>
    <mergeCell ref="F6:G6"/>
    <mergeCell ref="H5:I5"/>
    <mergeCell ref="H6:I6"/>
    <mergeCell ref="B6:C6"/>
    <mergeCell ref="B5:C5"/>
    <mergeCell ref="D5:E5"/>
    <mergeCell ref="D6:E6"/>
    <mergeCell ref="X6:Y6"/>
    <mergeCell ref="Z5:AA5"/>
    <mergeCell ref="Z6:AA6"/>
    <mergeCell ref="P6:Q6"/>
    <mergeCell ref="R5:S5"/>
    <mergeCell ref="R6:S6"/>
    <mergeCell ref="T5:U5"/>
    <mergeCell ref="T6:U6"/>
    <mergeCell ref="V6:W6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Conditional Text</dc:creator>
  <cp:keywords/>
  <dc:description/>
  <cp:lastModifiedBy>Сергеева ВА</cp:lastModifiedBy>
  <cp:lastPrinted>2020-12-23T06:03:44Z</cp:lastPrinted>
  <dcterms:created xsi:type="dcterms:W3CDTF">2005-12-21T15:33:57Z</dcterms:created>
  <dcterms:modified xsi:type="dcterms:W3CDTF">2021-06-22T11:01:42Z</dcterms:modified>
  <cp:category/>
  <cp:version/>
  <cp:contentType/>
  <cp:contentStatus/>
</cp:coreProperties>
</file>