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45" windowWidth="5970" windowHeight="6510" activeTab="0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'РЭАЗ-А'!$A$1:$AX$33</definedName>
    <definedName name="_xlnm.Print_Area" localSheetId="0">'РЭАЗ-Р'!$A$1:$AY$33</definedName>
  </definedNames>
  <calcPr fullCalcOnLoad="1"/>
</workbook>
</file>

<file path=xl/sharedStrings.xml><?xml version="1.0" encoding="utf-8"?>
<sst xmlns="http://schemas.openxmlformats.org/spreadsheetml/2006/main" count="306" uniqueCount="46">
  <si>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</si>
  <si>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</si>
  <si>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</si>
  <si>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</si>
  <si>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</si>
  <si>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</si>
  <si>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</si>
  <si>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</si>
  <si>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</si>
  <si>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</si>
  <si>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</si>
  <si>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</si>
  <si>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</si>
  <si>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</si>
  <si>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</si>
  <si>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</si>
  <si>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</si>
  <si>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</si>
  <si>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</si>
  <si>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</si>
  <si>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</si>
  <si>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</si>
  <si>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</si>
  <si>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</si>
  <si>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</si>
  <si>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</si>
  <si>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</si>
  <si>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</si>
  <si>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</si>
  <si>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</si>
  <si>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</si>
  <si>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</si>
  <si>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</si>
  <si>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 xml:space="preserve">                                    Ведомость 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</si>
  <si>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</si>
  <si>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</si>
  <si>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</si>
  <si>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</si>
  <si>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</si>
  <si>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</si>
  <si>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ГПП РОССОШЬ .</t>
  </si>
  <si>
    <t>ГПП РОССОШЬ</t>
  </si>
  <si>
    <t xml:space="preserve">                                                                   Ведомость     суточных     замеров реактивных наргрузок  ГПП РЭАЗ 110/10 кВ на  21 декабря   2022 г.                                       </t>
  </si>
  <si>
    <t xml:space="preserve">                               суточных замеров реактивных нагрузок  21 декабря  2022 г</t>
  </si>
  <si>
    <t>суточных замеров активных нагрузок ГПП РЭАЗ 110/10 кВ на  21 декабря  2022 г.</t>
  </si>
  <si>
    <t xml:space="preserve">суточных замеров активных нагрузок  21 декабря 2022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</si>
</sst>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 style="thin">
        <color indexed="12"/>
      </right>
      <top style="hair">
        <color indexed="12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4" borderId="17" xfId="0" applyNumberFormat="1" applyFont="1" applyFill="1" applyBorder="1" applyAlignment="1" applyProtection="1">
      <alignment/>
      <protection locked="0"/>
    </xf>
    <xf numFmtId="4" fontId="5" fillId="35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19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4" fillId="35" borderId="21" xfId="0" applyNumberFormat="1" applyFont="1" applyFill="1" applyBorder="1" applyAlignment="1">
      <alignment/>
    </xf>
    <xf numFmtId="2" fontId="4" fillId="36" borderId="21" xfId="0" applyNumberFormat="1" applyFont="1" applyFill="1" applyBorder="1" applyAlignment="1">
      <alignment horizontal="right" vertical="center"/>
    </xf>
    <xf numFmtId="4" fontId="4" fillId="36" borderId="21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2" xfId="0" applyNumberFormat="1" applyFont="1" applyFill="1" applyBorder="1" applyAlignment="1" applyProtection="1">
      <alignment/>
      <protection locked="0"/>
    </xf>
    <xf numFmtId="4" fontId="5" fillId="35" borderId="23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24" xfId="0" applyNumberFormat="1" applyFont="1" applyFill="1" applyBorder="1" applyAlignment="1">
      <alignment/>
    </xf>
    <xf numFmtId="173" fontId="4" fillId="34" borderId="22" xfId="0" applyNumberFormat="1" applyFont="1" applyFill="1" applyBorder="1" applyAlignment="1" applyProtection="1">
      <alignment/>
      <protection locked="0"/>
    </xf>
    <xf numFmtId="173" fontId="5" fillId="35" borderId="23" xfId="0" applyNumberFormat="1" applyFont="1" applyFill="1" applyBorder="1" applyAlignment="1">
      <alignment/>
    </xf>
    <xf numFmtId="173" fontId="4" fillId="34" borderId="17" xfId="0" applyNumberFormat="1" applyFont="1" applyFill="1" applyBorder="1" applyAlignment="1" applyProtection="1">
      <alignment/>
      <protection locked="0"/>
    </xf>
    <xf numFmtId="173" fontId="5" fillId="35" borderId="1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19" xfId="0" applyNumberFormat="1" applyFont="1" applyFill="1" applyBorder="1" applyAlignment="1">
      <alignment/>
    </xf>
    <xf numFmtId="173" fontId="3" fillId="35" borderId="20" xfId="0" applyNumberFormat="1" applyFont="1" applyFill="1" applyBorder="1" applyAlignment="1">
      <alignment/>
    </xf>
    <xf numFmtId="173" fontId="4" fillId="35" borderId="21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24" xfId="0" applyNumberFormat="1" applyFont="1" applyFill="1" applyBorder="1" applyAlignment="1">
      <alignment/>
    </xf>
    <xf numFmtId="172" fontId="4" fillId="34" borderId="22" xfId="0" applyNumberFormat="1" applyFont="1" applyFill="1" applyBorder="1" applyAlignment="1" applyProtection="1">
      <alignment/>
      <protection locked="0"/>
    </xf>
    <xf numFmtId="172" fontId="5" fillId="35" borderId="23" xfId="0" applyNumberFormat="1" applyFont="1" applyFill="1" applyBorder="1" applyAlignment="1">
      <alignment/>
    </xf>
    <xf numFmtId="172" fontId="4" fillId="34" borderId="17" xfId="0" applyNumberFormat="1" applyFont="1" applyFill="1" applyBorder="1" applyAlignment="1" applyProtection="1">
      <alignment/>
      <protection locked="0"/>
    </xf>
    <xf numFmtId="172" fontId="5" fillId="35" borderId="18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19" xfId="0" applyNumberFormat="1" applyFont="1" applyFill="1" applyBorder="1" applyAlignment="1">
      <alignment/>
    </xf>
    <xf numFmtId="172" fontId="3" fillId="35" borderId="20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3" fillId="35" borderId="38" xfId="0" applyNumberFormat="1" applyFont="1" applyFill="1" applyBorder="1" applyAlignment="1">
      <alignment/>
    </xf>
    <xf numFmtId="4" fontId="4" fillId="35" borderId="38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2" fontId="4" fillId="34" borderId="39" xfId="0" applyNumberFormat="1" applyFont="1" applyFill="1" applyBorder="1" applyAlignment="1" applyProtection="1">
      <alignment/>
      <protection locked="0"/>
    </xf>
    <xf numFmtId="172" fontId="3" fillId="35" borderId="40" xfId="0" applyNumberFormat="1" applyFont="1" applyFill="1" applyBorder="1" applyAlignment="1">
      <alignment/>
    </xf>
    <xf numFmtId="173" fontId="4" fillId="34" borderId="0" xfId="0" applyNumberFormat="1" applyFont="1" applyFill="1" applyAlignment="1" applyProtection="1">
      <alignment/>
      <protection locked="0"/>
    </xf>
    <xf numFmtId="173" fontId="4" fillId="34" borderId="39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 applyProtection="1">
      <alignment horizontal="center" vertical="center"/>
      <protection locked="0"/>
    </xf>
    <xf numFmtId="1" fontId="7" fillId="33" borderId="41" xfId="0" applyNumberFormat="1" applyFont="1" applyFill="1" applyBorder="1" applyAlignment="1" applyProtection="1">
      <alignment horizontal="center" vertical="center"/>
      <protection locked="0"/>
    </xf>
    <xf numFmtId="1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6" fillId="38" borderId="43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1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6" fillId="38" borderId="48" xfId="0" applyFont="1" applyFill="1" applyBorder="1" applyAlignment="1" applyProtection="1">
      <alignment horizontal="center" vertical="center"/>
      <protection locked="0"/>
    </xf>
    <xf numFmtId="0" fontId="6" fillId="38" borderId="49" xfId="0" applyFont="1" applyFill="1" applyBorder="1" applyAlignment="1" applyProtection="1">
      <alignment horizontal="center" vertical="center"/>
      <protection locked="0"/>
    </xf>
    <xf numFmtId="0" fontId="6" fillId="38" borderId="50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showZeros="0" tabSelected="1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7" sqref="AA17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9.125" style="0" customWidth="1"/>
    <col min="4" max="4" width="8.00390625" style="0" customWidth="1"/>
    <col min="5" max="5" width="8.75390625" style="0" customWidth="1"/>
    <col min="6" max="6" width="9.00390625" style="0" customWidth="1"/>
    <col min="7" max="7" width="8.00390625" style="0" customWidth="1"/>
    <col min="8" max="8" width="10.875" style="0" customWidth="1"/>
    <col min="9" max="9" width="6.375" style="0" customWidth="1"/>
    <col min="10" max="10" width="9.625" style="0" customWidth="1"/>
    <col min="11" max="11" width="8.125" style="0" customWidth="1"/>
    <col min="12" max="12" width="7.875" style="0" customWidth="1"/>
    <col min="13" max="13" width="7.625" style="0" customWidth="1"/>
    <col min="14" max="14" width="7.25390625" style="0" customWidth="1"/>
    <col min="15" max="15" width="6.25390625" style="0" customWidth="1"/>
    <col min="16" max="16" width="7.875" style="0" customWidth="1"/>
    <col min="17" max="17" width="5.375" style="0" customWidth="1"/>
    <col min="18" max="18" width="7.875" style="0" customWidth="1"/>
    <col min="19" max="19" width="7.625" style="0" customWidth="1"/>
    <col min="20" max="20" width="9.125" style="0" bestFit="1" customWidth="1"/>
    <col min="21" max="21" width="9.125" style="0" customWidth="1"/>
    <col min="22" max="22" width="8.625" style="0" customWidth="1"/>
    <col min="23" max="23" width="9.125" style="0" customWidth="1"/>
    <col min="24" max="24" width="8.375" style="0" customWidth="1"/>
    <col min="25" max="25" width="9.125" style="0" customWidth="1"/>
    <col min="26" max="26" width="7.875" style="0" customWidth="1"/>
    <col min="27" max="27" width="9.75390625" style="0" customWidth="1"/>
    <col min="28" max="28" width="7.875" style="0" customWidth="1"/>
    <col min="29" max="30" width="8.75390625" style="0" customWidth="1"/>
    <col min="31" max="31" width="9.375" style="0" customWidth="1"/>
    <col min="32" max="32" width="8.375" style="0" customWidth="1"/>
    <col min="33" max="33" width="8.625" style="0" customWidth="1"/>
    <col min="34" max="34" width="8.375" style="0" customWidth="1"/>
    <col min="35" max="35" width="7.25390625" style="0" customWidth="1"/>
    <col min="36" max="36" width="6.625" style="0" customWidth="1"/>
    <col min="37" max="37" width="6.875" style="0" customWidth="1"/>
    <col min="38" max="38" width="7.00390625" style="0" customWidth="1"/>
    <col min="39" max="39" width="6.875" style="0" customWidth="1"/>
    <col min="40" max="40" width="7.00390625" style="0" customWidth="1"/>
    <col min="41" max="41" width="10.00390625" style="0" customWidth="1"/>
    <col min="42" max="42" width="4.875" style="0" customWidth="1" outlineLevel="1"/>
    <col min="43" max="43" width="3.00390625" style="0" customWidth="1" outlineLevel="1"/>
    <col min="44" max="44" width="2.75390625" style="0" customWidth="1" outlineLevel="1"/>
    <col min="45" max="47" width="2.625" style="0" customWidth="1" outlineLevel="1"/>
    <col min="48" max="48" width="1.00390625" style="0" customWidth="1" outlineLevel="1"/>
    <col min="49" max="50" width="4.375" style="0" customWidth="1" outlineLevel="1"/>
    <col min="51" max="51" width="9.375" style="0" customWidth="1"/>
  </cols>
  <sheetData>
    <row r="1" spans="1:58" ht="6" customHeight="1">
      <c r="A1" s="87"/>
      <c r="B1" s="87"/>
      <c r="C1" s="87"/>
      <c r="D1" s="87"/>
      <c r="E1" s="87"/>
      <c r="F1" s="87"/>
      <c r="G1" s="87"/>
      <c r="H1" s="87"/>
      <c r="I1" s="87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 t="s">
        <v>32</v>
      </c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6"/>
      <c r="BB1" s="6"/>
      <c r="BC1" s="6"/>
      <c r="BD1" s="6"/>
      <c r="BE1" s="6"/>
      <c r="BF1" s="6"/>
    </row>
    <row r="2" spans="1:58" ht="14.2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21"/>
      <c r="K2" s="21"/>
      <c r="L2" s="21"/>
      <c r="M2" s="21"/>
      <c r="N2" s="21"/>
      <c r="P2" s="21"/>
      <c r="R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6"/>
      <c r="BB2" s="6"/>
      <c r="BC2" s="6"/>
      <c r="BD2" s="6"/>
      <c r="BE2" s="6"/>
      <c r="BF2" s="6"/>
    </row>
    <row r="3" spans="1:58" s="85" customFormat="1" ht="12.75" customHeight="1">
      <c r="A3" s="84" t="s">
        <v>42</v>
      </c>
      <c r="B3" s="84"/>
      <c r="C3" s="84"/>
      <c r="E3" s="84"/>
      <c r="F3" s="84"/>
      <c r="G3" s="84"/>
      <c r="H3" s="84"/>
      <c r="I3" s="8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 t="s">
        <v>35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86"/>
      <c r="BB3" s="86"/>
      <c r="BC3" s="86"/>
      <c r="BD3" s="86"/>
      <c r="BE3" s="86"/>
      <c r="BF3" s="86"/>
    </row>
    <row r="4" spans="1:56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9.75" customHeight="1">
      <c r="A5" s="2" t="s">
        <v>2</v>
      </c>
      <c r="B5" s="88">
        <v>3000</v>
      </c>
      <c r="C5" s="89"/>
      <c r="D5" s="88">
        <v>2000</v>
      </c>
      <c r="E5" s="89"/>
      <c r="F5" s="88">
        <v>3000</v>
      </c>
      <c r="G5" s="89"/>
      <c r="H5" s="88">
        <v>3000</v>
      </c>
      <c r="I5" s="89"/>
      <c r="J5" s="88">
        <v>6000</v>
      </c>
      <c r="K5" s="89"/>
      <c r="L5" s="88">
        <v>6000</v>
      </c>
      <c r="M5" s="89"/>
      <c r="N5" s="88">
        <v>6000</v>
      </c>
      <c r="O5" s="89"/>
      <c r="P5" s="88">
        <v>6000</v>
      </c>
      <c r="Q5" s="89"/>
      <c r="R5" s="88">
        <v>6000</v>
      </c>
      <c r="S5" s="89"/>
      <c r="T5" s="92" t="s">
        <v>31</v>
      </c>
      <c r="U5" s="88">
        <v>6000</v>
      </c>
      <c r="V5" s="89"/>
      <c r="W5" s="88">
        <v>3000</v>
      </c>
      <c r="X5" s="89"/>
      <c r="Y5" s="88">
        <v>4000</v>
      </c>
      <c r="Z5" s="89"/>
      <c r="AA5" s="88">
        <v>2000</v>
      </c>
      <c r="AB5" s="89"/>
      <c r="AC5" s="88">
        <v>2000</v>
      </c>
      <c r="AD5" s="89"/>
      <c r="AE5" s="88">
        <v>3000</v>
      </c>
      <c r="AF5" s="89"/>
      <c r="AG5" s="88">
        <v>6000</v>
      </c>
      <c r="AH5" s="89"/>
      <c r="AI5" s="88">
        <v>6000</v>
      </c>
      <c r="AJ5" s="89"/>
      <c r="AK5" s="88">
        <v>6000</v>
      </c>
      <c r="AL5" s="89"/>
      <c r="AM5" s="88">
        <v>6000</v>
      </c>
      <c r="AN5" s="89"/>
      <c r="AO5" s="92" t="s">
        <v>31</v>
      </c>
      <c r="AP5" s="94">
        <v>0</v>
      </c>
      <c r="AQ5" s="95"/>
      <c r="AR5" s="94">
        <v>0</v>
      </c>
      <c r="AS5" s="95"/>
      <c r="AT5" s="94">
        <v>0</v>
      </c>
      <c r="AU5" s="95"/>
      <c r="AV5" s="94">
        <v>0</v>
      </c>
      <c r="AW5" s="95"/>
      <c r="AX5" s="59"/>
      <c r="AY5" s="6"/>
      <c r="AZ5" s="6"/>
      <c r="BA5" s="6"/>
      <c r="BB5" s="6"/>
      <c r="BC5" s="6"/>
      <c r="BD5" s="6"/>
    </row>
    <row r="6" spans="1:56" ht="31.5" customHeight="1" thickBot="1">
      <c r="A6" s="1" t="s">
        <v>1</v>
      </c>
      <c r="B6" s="90">
        <v>1</v>
      </c>
      <c r="C6" s="91"/>
      <c r="D6" s="90">
        <v>5</v>
      </c>
      <c r="E6" s="91"/>
      <c r="F6" s="90">
        <v>7</v>
      </c>
      <c r="G6" s="91"/>
      <c r="H6" s="90">
        <v>9</v>
      </c>
      <c r="I6" s="91"/>
      <c r="J6" s="90">
        <v>19</v>
      </c>
      <c r="K6" s="91"/>
      <c r="L6" s="90">
        <v>23</v>
      </c>
      <c r="M6" s="91"/>
      <c r="N6" s="90">
        <v>25</v>
      </c>
      <c r="O6" s="91"/>
      <c r="P6" s="90">
        <v>27</v>
      </c>
      <c r="Q6" s="91"/>
      <c r="R6" s="90">
        <v>29</v>
      </c>
      <c r="S6" s="91"/>
      <c r="T6" s="93"/>
      <c r="U6" s="90">
        <v>4</v>
      </c>
      <c r="V6" s="91"/>
      <c r="W6" s="90">
        <v>6</v>
      </c>
      <c r="X6" s="91"/>
      <c r="Y6" s="90">
        <v>8</v>
      </c>
      <c r="Z6" s="91"/>
      <c r="AA6" s="90">
        <v>14</v>
      </c>
      <c r="AB6" s="91"/>
      <c r="AC6" s="90">
        <v>16</v>
      </c>
      <c r="AD6" s="91"/>
      <c r="AE6" s="90">
        <v>18</v>
      </c>
      <c r="AF6" s="91"/>
      <c r="AG6" s="90">
        <v>20</v>
      </c>
      <c r="AH6" s="91"/>
      <c r="AI6" s="90">
        <v>22</v>
      </c>
      <c r="AJ6" s="91"/>
      <c r="AK6" s="90">
        <v>24</v>
      </c>
      <c r="AL6" s="91"/>
      <c r="AM6" s="90">
        <v>26</v>
      </c>
      <c r="AN6" s="91"/>
      <c r="AO6" s="93"/>
      <c r="AP6" s="90" t="s">
        <v>29</v>
      </c>
      <c r="AQ6" s="91"/>
      <c r="AR6" s="90" t="s">
        <v>29</v>
      </c>
      <c r="AS6" s="91"/>
      <c r="AT6" s="90" t="s">
        <v>29</v>
      </c>
      <c r="AU6" s="91"/>
      <c r="AV6" s="90" t="s">
        <v>29</v>
      </c>
      <c r="AW6" s="91"/>
      <c r="AX6" s="60"/>
      <c r="AY6" s="7" t="s">
        <v>31</v>
      </c>
      <c r="AZ6" s="6"/>
      <c r="BA6" s="6"/>
      <c r="BB6" s="6"/>
      <c r="BC6" s="6"/>
      <c r="BD6" s="6"/>
    </row>
    <row r="7" spans="1:56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56"/>
      <c r="U7" s="3"/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56"/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61"/>
      <c r="AY7" s="19">
        <f>SUM(AY8:AY32)</f>
        <v>32167.097000001642</v>
      </c>
      <c r="AZ7" s="6"/>
      <c r="BA7" s="6"/>
      <c r="BB7" s="6"/>
      <c r="BC7" s="6"/>
      <c r="BD7" s="6"/>
    </row>
    <row r="8" spans="1:51" ht="14.25" thickBot="1" thickTop="1">
      <c r="A8" s="5" t="s">
        <v>5</v>
      </c>
      <c r="B8" s="79">
        <v>910.818</v>
      </c>
      <c r="C8" s="9">
        <v>0</v>
      </c>
      <c r="D8" s="29">
        <v>988.924</v>
      </c>
      <c r="E8" s="9">
        <v>0</v>
      </c>
      <c r="F8" s="29">
        <v>977.304</v>
      </c>
      <c r="G8" s="9">
        <v>0</v>
      </c>
      <c r="H8" s="29">
        <v>1676.63</v>
      </c>
      <c r="I8" s="9">
        <v>0</v>
      </c>
      <c r="J8" s="29">
        <v>1182.263</v>
      </c>
      <c r="K8" s="9">
        <v>0</v>
      </c>
      <c r="L8" s="29">
        <v>98.178</v>
      </c>
      <c r="M8" s="9"/>
      <c r="N8" s="29">
        <v>22.215</v>
      </c>
      <c r="O8" s="9">
        <v>0</v>
      </c>
      <c r="P8" s="29">
        <v>22.842</v>
      </c>
      <c r="Q8" s="9"/>
      <c r="R8" s="29">
        <v>75.52</v>
      </c>
      <c r="S8" s="9"/>
      <c r="T8" s="57">
        <f>C8+E8+G8+I8+K8+M8+O8+Q8+S8</f>
        <v>0</v>
      </c>
      <c r="U8" s="29">
        <v>1845.651</v>
      </c>
      <c r="V8" s="9">
        <v>0</v>
      </c>
      <c r="W8" s="30">
        <v>1372.87</v>
      </c>
      <c r="X8" s="9">
        <v>0</v>
      </c>
      <c r="Y8" s="29">
        <v>305.645</v>
      </c>
      <c r="Z8" s="9">
        <v>0</v>
      </c>
      <c r="AA8" s="29">
        <v>4782.9</v>
      </c>
      <c r="AB8" s="9">
        <v>0</v>
      </c>
      <c r="AC8" s="82">
        <v>317.259</v>
      </c>
      <c r="AD8" s="9"/>
      <c r="AE8" s="29">
        <v>2818.817</v>
      </c>
      <c r="AF8" s="9">
        <v>0</v>
      </c>
      <c r="AG8" s="29">
        <v>123.121</v>
      </c>
      <c r="AH8" s="9">
        <v>0</v>
      </c>
      <c r="AI8" s="29">
        <v>15.119</v>
      </c>
      <c r="AJ8" s="9"/>
      <c r="AK8" s="29">
        <v>10.22</v>
      </c>
      <c r="AL8" s="9"/>
      <c r="AM8" s="29">
        <v>66.67</v>
      </c>
      <c r="AN8" s="9"/>
      <c r="AO8" s="57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9"/>
      <c r="AY8" s="10">
        <f>SUM(C8+E8+G8+I8+K8+V8+X8+Z8+Q8+S8+AB8+AD8+AF8+AQ8+AS8+AU8+AW8+M8+O8+AH8+AJ8+AL8+AN8)</f>
        <v>0</v>
      </c>
    </row>
    <row r="9" spans="1:51" ht="14.25" thickBot="1" thickTop="1">
      <c r="A9" s="5" t="s">
        <v>6</v>
      </c>
      <c r="B9" s="46">
        <v>910.822</v>
      </c>
      <c r="C9" s="12">
        <f aca="true" t="shared" si="0" ref="C9:C30">(B9-B8)*B$5</f>
        <v>12.000000000057298</v>
      </c>
      <c r="D9" s="46">
        <v>988.964</v>
      </c>
      <c r="E9" s="12">
        <f aca="true" t="shared" si="1" ref="E9:E30">(D9-D8)*D$5</f>
        <v>80.00000000015461</v>
      </c>
      <c r="F9" s="46">
        <v>977.332</v>
      </c>
      <c r="G9" s="12">
        <f aca="true" t="shared" si="2" ref="G9:G30">(F9-F8)*F$5</f>
        <v>84.00000000006003</v>
      </c>
      <c r="H9" s="29">
        <v>1676.63</v>
      </c>
      <c r="I9" s="12">
        <f aca="true" t="shared" si="3" ref="I9:I31">(H9-H8)*H$5</f>
        <v>0</v>
      </c>
      <c r="J9" s="29">
        <v>1182.308</v>
      </c>
      <c r="K9" s="12">
        <f aca="true" t="shared" si="4" ref="K9:K31">(J9-J8)*J$5</f>
        <v>270.00000000043656</v>
      </c>
      <c r="L9" s="29">
        <v>98.178</v>
      </c>
      <c r="M9" s="12">
        <f aca="true" t="shared" si="5" ref="M9:M30">(L9-L8)*L$5</f>
        <v>0</v>
      </c>
      <c r="N9" s="29">
        <v>22.215</v>
      </c>
      <c r="O9" s="12">
        <f aca="true" t="shared" si="6" ref="O9:O30">(N9-N8)*N$5</f>
        <v>0</v>
      </c>
      <c r="P9" s="29">
        <v>22.842</v>
      </c>
      <c r="Q9" s="12">
        <f aca="true" t="shared" si="7" ref="Q9:Q30">(P9-P8)*P$5</f>
        <v>0</v>
      </c>
      <c r="R9" s="29">
        <v>75.52</v>
      </c>
      <c r="S9" s="12">
        <f aca="true" t="shared" si="8" ref="S9:S30">(R9-R8)*R$5</f>
        <v>0</v>
      </c>
      <c r="T9" s="57">
        <f aca="true" t="shared" si="9" ref="T9:T32">C9+E9+G9+I9+K9+M9+O9+Q9+S9</f>
        <v>446.0000000007085</v>
      </c>
      <c r="U9" s="29">
        <v>1845.682</v>
      </c>
      <c r="V9" s="12">
        <f aca="true" t="shared" si="10" ref="V9:V30">(U9-U8)*U$5</f>
        <v>185.9999999996944</v>
      </c>
      <c r="W9" s="30">
        <v>1372.9</v>
      </c>
      <c r="X9" s="12">
        <f aca="true" t="shared" si="11" ref="X9:X30">(W9-W8)*W$5</f>
        <v>90.00000000060027</v>
      </c>
      <c r="Y9" s="29">
        <v>305.654</v>
      </c>
      <c r="Z9" s="12">
        <f aca="true" t="shared" si="12" ref="Z9:Z30">(Y9-Y8)*Y$5</f>
        <v>36.00000000005821</v>
      </c>
      <c r="AA9" s="46">
        <v>4783.025</v>
      </c>
      <c r="AB9" s="12">
        <f aca="true" t="shared" si="13" ref="AB9:AB30">(AA9-AA8)*AA$5</f>
        <v>250</v>
      </c>
      <c r="AC9" s="33">
        <v>317.264</v>
      </c>
      <c r="AD9" s="12">
        <f>(AC9-AC8)*AC$5</f>
        <v>9.999999999990905</v>
      </c>
      <c r="AE9" s="46">
        <v>2818.911</v>
      </c>
      <c r="AF9" s="12">
        <f aca="true" t="shared" si="14" ref="AF9:AF30">(AE9-AE8)*AE$5</f>
        <v>282.0000000001528</v>
      </c>
      <c r="AG9" s="29">
        <v>123.128</v>
      </c>
      <c r="AH9" s="12">
        <f>(AG9-AG8)*AG$5</f>
        <v>42.00000000003001</v>
      </c>
      <c r="AI9" s="29">
        <v>15.119</v>
      </c>
      <c r="AJ9" s="12">
        <f>(AI9-AI8)*AI$5</f>
        <v>0</v>
      </c>
      <c r="AK9" s="29">
        <v>10.227</v>
      </c>
      <c r="AL9" s="12">
        <f>(AK9-AK8)*AK$5</f>
        <v>41.99999999999804</v>
      </c>
      <c r="AM9" s="29">
        <v>66.68</v>
      </c>
      <c r="AN9" s="12">
        <f>(AM9-AM8)*AM$5</f>
        <v>60.000000000030695</v>
      </c>
      <c r="AO9" s="57">
        <f aca="true" t="shared" si="15" ref="AO9:AO32">V9+X9+Z9+AB9+AD9+AF9+AH9+AJ9+AL9+AN9</f>
        <v>998.0000000005554</v>
      </c>
      <c r="AP9" s="11"/>
      <c r="AQ9" s="12">
        <f aca="true" t="shared" si="16" ref="AQ9:AQ30">(AP9-AP8)*AP$5</f>
        <v>0</v>
      </c>
      <c r="AR9" s="11"/>
      <c r="AS9" s="12">
        <f aca="true" t="shared" si="17" ref="AS9:AS30">(AR9-AR8)*AR$5</f>
        <v>0</v>
      </c>
      <c r="AT9" s="11"/>
      <c r="AU9" s="12">
        <f aca="true" t="shared" si="18" ref="AU9:AU30">(AT9-AT8)*AT$5</f>
        <v>0</v>
      </c>
      <c r="AV9" s="11"/>
      <c r="AW9" s="12">
        <f aca="true" t="shared" si="19" ref="AW9:AW30">(AV9-AV8)*AV$5</f>
        <v>0</v>
      </c>
      <c r="AX9" s="12"/>
      <c r="AY9" s="10">
        <f aca="true" t="shared" si="20" ref="AY9:AY32">SUM(C9+E9+G9+I9+K9+V9+X9+Z9+Q9+S9+AB9+AD9+AF9+AQ9+AS9+AU9+AW9+M9+O9+AH9+AJ9+AL9+AN9)</f>
        <v>1444.0000000012637</v>
      </c>
    </row>
    <row r="10" spans="1:51" ht="14.25" thickBot="1" thickTop="1">
      <c r="A10" s="5" t="s">
        <v>7</v>
      </c>
      <c r="B10" s="46">
        <v>910.825</v>
      </c>
      <c r="C10" s="12">
        <f t="shared" si="0"/>
        <v>9.000000000128239</v>
      </c>
      <c r="D10" s="46">
        <v>989.004</v>
      </c>
      <c r="E10" s="12">
        <f t="shared" si="1"/>
        <v>79.99999999992724</v>
      </c>
      <c r="F10" s="46">
        <v>977.36</v>
      </c>
      <c r="G10" s="12">
        <f t="shared" si="2"/>
        <v>84.00000000006003</v>
      </c>
      <c r="H10" s="29">
        <v>1676.63</v>
      </c>
      <c r="I10" s="12">
        <f t="shared" si="3"/>
        <v>0</v>
      </c>
      <c r="J10" s="29">
        <v>1182.353</v>
      </c>
      <c r="K10" s="12">
        <f t="shared" si="4"/>
        <v>270.00000000043656</v>
      </c>
      <c r="L10" s="29">
        <v>98.178</v>
      </c>
      <c r="M10" s="12">
        <f t="shared" si="5"/>
        <v>0</v>
      </c>
      <c r="N10" s="29">
        <v>22.215</v>
      </c>
      <c r="O10" s="12">
        <f t="shared" si="6"/>
        <v>0</v>
      </c>
      <c r="P10" s="29">
        <v>22.842</v>
      </c>
      <c r="Q10" s="12">
        <f t="shared" si="7"/>
        <v>0</v>
      </c>
      <c r="R10" s="29">
        <v>75.52</v>
      </c>
      <c r="S10" s="12">
        <f t="shared" si="8"/>
        <v>0</v>
      </c>
      <c r="T10" s="57">
        <f t="shared" si="9"/>
        <v>443.00000000055206</v>
      </c>
      <c r="U10" s="29">
        <v>1845.711</v>
      </c>
      <c r="V10" s="12">
        <f t="shared" si="10"/>
        <v>173.99999999997817</v>
      </c>
      <c r="W10" s="30">
        <v>1372.93</v>
      </c>
      <c r="X10" s="12">
        <f t="shared" si="11"/>
        <v>89.99999999991815</v>
      </c>
      <c r="Y10" s="29">
        <v>305.663</v>
      </c>
      <c r="Z10" s="12">
        <f t="shared" si="12"/>
        <v>36.00000000005821</v>
      </c>
      <c r="AA10" s="46">
        <v>4783.15</v>
      </c>
      <c r="AB10" s="12">
        <f t="shared" si="13"/>
        <v>250</v>
      </c>
      <c r="AC10" s="33">
        <v>317.269</v>
      </c>
      <c r="AD10" s="12">
        <f>(AC10-AC9)*AC$5</f>
        <v>9.999999999990905</v>
      </c>
      <c r="AE10" s="46">
        <v>2819.005</v>
      </c>
      <c r="AF10" s="12">
        <f>(AE10-AE9)*AE$5</f>
        <v>282.0000000001528</v>
      </c>
      <c r="AG10" s="29">
        <v>123.132</v>
      </c>
      <c r="AH10" s="12">
        <f>(AG10-AG9)*AG$5</f>
        <v>24.00000000002933</v>
      </c>
      <c r="AI10" s="29">
        <v>15.119</v>
      </c>
      <c r="AJ10" s="12">
        <f>(AI10-AI9)*AI$5</f>
        <v>0</v>
      </c>
      <c r="AK10" s="29">
        <v>10.234</v>
      </c>
      <c r="AL10" s="12">
        <f>(AK10-AK9)*AK$5</f>
        <v>41.99999999999804</v>
      </c>
      <c r="AM10" s="29">
        <v>66.68</v>
      </c>
      <c r="AN10" s="12">
        <f>(AM10-AM9)*AM$5</f>
        <v>0</v>
      </c>
      <c r="AO10" s="57">
        <f t="shared" si="15"/>
        <v>908.0000000001256</v>
      </c>
      <c r="AP10" s="11"/>
      <c r="AQ10" s="12">
        <f t="shared" si="16"/>
        <v>0</v>
      </c>
      <c r="AR10" s="11"/>
      <c r="AS10" s="12">
        <f t="shared" si="17"/>
        <v>0</v>
      </c>
      <c r="AT10" s="11"/>
      <c r="AU10" s="12">
        <f t="shared" si="18"/>
        <v>0</v>
      </c>
      <c r="AV10" s="11"/>
      <c r="AW10" s="12">
        <f t="shared" si="19"/>
        <v>0</v>
      </c>
      <c r="AX10" s="12"/>
      <c r="AY10" s="10">
        <f t="shared" si="20"/>
        <v>1351.0000000006776</v>
      </c>
    </row>
    <row r="11" spans="1:51" ht="14.25" thickBot="1" thickTop="1">
      <c r="A11" s="5" t="s">
        <v>8</v>
      </c>
      <c r="B11" s="46">
        <v>910.829</v>
      </c>
      <c r="C11" s="12">
        <f t="shared" si="0"/>
        <v>11.999999999716238</v>
      </c>
      <c r="D11" s="46">
        <v>989.044</v>
      </c>
      <c r="E11" s="12">
        <f t="shared" si="1"/>
        <v>79.99999999992724</v>
      </c>
      <c r="F11" s="46">
        <v>977.387</v>
      </c>
      <c r="G11" s="12">
        <f t="shared" si="2"/>
        <v>80.9999999997899</v>
      </c>
      <c r="H11" s="29">
        <v>1676.63</v>
      </c>
      <c r="I11" s="12">
        <f t="shared" si="3"/>
        <v>0</v>
      </c>
      <c r="J11" s="29">
        <v>1182.397</v>
      </c>
      <c r="K11" s="12">
        <f t="shared" si="4"/>
        <v>263.9999999992142</v>
      </c>
      <c r="L11" s="29">
        <v>98.178</v>
      </c>
      <c r="M11" s="12">
        <f t="shared" si="5"/>
        <v>0</v>
      </c>
      <c r="N11" s="29">
        <v>22.215</v>
      </c>
      <c r="O11" s="12">
        <f t="shared" si="6"/>
        <v>0</v>
      </c>
      <c r="P11" s="29">
        <v>22.842</v>
      </c>
      <c r="Q11" s="12">
        <f t="shared" si="7"/>
        <v>0</v>
      </c>
      <c r="R11" s="29">
        <v>75.52</v>
      </c>
      <c r="S11" s="12">
        <f t="shared" si="8"/>
        <v>0</v>
      </c>
      <c r="T11" s="57">
        <f t="shared" si="9"/>
        <v>436.9999999986476</v>
      </c>
      <c r="U11" s="29">
        <v>1845.742</v>
      </c>
      <c r="V11" s="12">
        <f t="shared" si="10"/>
        <v>185.9999999996944</v>
      </c>
      <c r="W11" s="30">
        <v>1372.96</v>
      </c>
      <c r="X11" s="12">
        <f t="shared" si="11"/>
        <v>89.99999999991815</v>
      </c>
      <c r="Y11" s="29">
        <v>305.672</v>
      </c>
      <c r="Z11" s="12">
        <f t="shared" si="12"/>
        <v>36.00000000005821</v>
      </c>
      <c r="AA11" s="46">
        <v>4783.275</v>
      </c>
      <c r="AB11" s="12">
        <f t="shared" si="13"/>
        <v>250</v>
      </c>
      <c r="AC11" s="33">
        <v>317.274</v>
      </c>
      <c r="AD11" s="12">
        <f>(AC11-AC10)*AC$5</f>
        <v>9.999999999990905</v>
      </c>
      <c r="AE11" s="46">
        <v>2819.098</v>
      </c>
      <c r="AF11" s="12">
        <f t="shared" si="14"/>
        <v>278.9999999995416</v>
      </c>
      <c r="AG11" s="29">
        <v>123.139</v>
      </c>
      <c r="AH11" s="12">
        <f aca="true" t="shared" si="21" ref="AH11:AH30">(AG11-AG10)*AG$5</f>
        <v>41.99999999994475</v>
      </c>
      <c r="AI11" s="29">
        <v>15.119</v>
      </c>
      <c r="AJ11" s="12">
        <f aca="true" t="shared" si="22" ref="AJ11:AJ30">(AI11-AI10)*AI$5</f>
        <v>0</v>
      </c>
      <c r="AK11" s="29">
        <v>10.242</v>
      </c>
      <c r="AL11" s="12">
        <f aca="true" t="shared" si="23" ref="AL11:AL30">(AK11-AK10)*AK$5</f>
        <v>48.00000000000537</v>
      </c>
      <c r="AM11" s="29">
        <v>66.69</v>
      </c>
      <c r="AN11" s="12">
        <f aca="true" t="shared" si="24" ref="AN11:AN30">(AM11-AM10)*AM$5</f>
        <v>59.99999999994543</v>
      </c>
      <c r="AO11" s="57">
        <f t="shared" si="15"/>
        <v>1000.9999999990988</v>
      </c>
      <c r="AP11" s="11"/>
      <c r="AQ11" s="12">
        <f t="shared" si="16"/>
        <v>0</v>
      </c>
      <c r="AR11" s="11"/>
      <c r="AS11" s="12">
        <f t="shared" si="17"/>
        <v>0</v>
      </c>
      <c r="AT11" s="11"/>
      <c r="AU11" s="12">
        <f t="shared" si="18"/>
        <v>0</v>
      </c>
      <c r="AV11" s="11"/>
      <c r="AW11" s="12">
        <f t="shared" si="19"/>
        <v>0</v>
      </c>
      <c r="AX11" s="12"/>
      <c r="AY11" s="10">
        <f t="shared" si="20"/>
        <v>1437.9999999977465</v>
      </c>
    </row>
    <row r="12" spans="1:51" ht="14.25" thickBot="1" thickTop="1">
      <c r="A12" s="5" t="s">
        <v>9</v>
      </c>
      <c r="B12" s="46">
        <v>910.831</v>
      </c>
      <c r="C12" s="12">
        <f t="shared" si="0"/>
        <v>6.000000000199179</v>
      </c>
      <c r="D12" s="46">
        <v>989.064</v>
      </c>
      <c r="E12" s="12">
        <f t="shared" si="1"/>
        <v>39.99999999996362</v>
      </c>
      <c r="F12" s="46">
        <v>977.409</v>
      </c>
      <c r="G12" s="12">
        <f t="shared" si="2"/>
        <v>66.00000000014461</v>
      </c>
      <c r="H12" s="29">
        <v>1676.63</v>
      </c>
      <c r="I12" s="12">
        <f t="shared" si="3"/>
        <v>0</v>
      </c>
      <c r="J12" s="29">
        <v>1182.429</v>
      </c>
      <c r="K12" s="12">
        <f t="shared" si="4"/>
        <v>192.00000000091677</v>
      </c>
      <c r="L12" s="29">
        <v>98.178</v>
      </c>
      <c r="M12" s="12">
        <f t="shared" si="5"/>
        <v>0</v>
      </c>
      <c r="N12" s="29">
        <v>22.215</v>
      </c>
      <c r="O12" s="12">
        <f t="shared" si="6"/>
        <v>0</v>
      </c>
      <c r="P12" s="29">
        <v>22.842</v>
      </c>
      <c r="Q12" s="12">
        <f t="shared" si="7"/>
        <v>0</v>
      </c>
      <c r="R12" s="29">
        <v>75.52</v>
      </c>
      <c r="S12" s="12">
        <f t="shared" si="8"/>
        <v>0</v>
      </c>
      <c r="T12" s="57">
        <f t="shared" si="9"/>
        <v>304.0000000012242</v>
      </c>
      <c r="U12" s="29">
        <v>1845.765</v>
      </c>
      <c r="V12" s="12">
        <f t="shared" si="10"/>
        <v>138.00000000082946</v>
      </c>
      <c r="W12" s="30">
        <v>1372.98</v>
      </c>
      <c r="X12" s="12">
        <f t="shared" si="11"/>
        <v>59.99999999994543</v>
      </c>
      <c r="Y12" s="29">
        <v>305.679</v>
      </c>
      <c r="Z12" s="12">
        <f t="shared" si="12"/>
        <v>27.999999999792635</v>
      </c>
      <c r="AA12" s="46">
        <v>4783.371</v>
      </c>
      <c r="AB12" s="12">
        <f t="shared" si="13"/>
        <v>192.00000000091677</v>
      </c>
      <c r="AC12" s="33">
        <v>317.278</v>
      </c>
      <c r="AD12" s="12">
        <f aca="true" t="shared" si="25" ref="AD12:AD30">(AC12-AC11)*AC$5</f>
        <v>8.000000000038199</v>
      </c>
      <c r="AE12" s="46">
        <v>2819.167</v>
      </c>
      <c r="AF12" s="12">
        <f t="shared" si="14"/>
        <v>206.99999999987995</v>
      </c>
      <c r="AG12" s="29">
        <v>123.144</v>
      </c>
      <c r="AH12" s="12">
        <f t="shared" si="21"/>
        <v>30.00000000005798</v>
      </c>
      <c r="AI12" s="29">
        <v>15.12</v>
      </c>
      <c r="AJ12" s="12">
        <f t="shared" si="22"/>
        <v>5.999999999996675</v>
      </c>
      <c r="AK12" s="29">
        <v>10.247</v>
      </c>
      <c r="AL12" s="12">
        <f t="shared" si="23"/>
        <v>29.99999999999403</v>
      </c>
      <c r="AM12" s="29">
        <v>66.69</v>
      </c>
      <c r="AN12" s="12">
        <f t="shared" si="24"/>
        <v>0</v>
      </c>
      <c r="AO12" s="57">
        <f t="shared" si="15"/>
        <v>699.0000000014511</v>
      </c>
      <c r="AP12" s="11"/>
      <c r="AQ12" s="12">
        <f t="shared" si="16"/>
        <v>0</v>
      </c>
      <c r="AR12" s="11"/>
      <c r="AS12" s="12">
        <f t="shared" si="17"/>
        <v>0</v>
      </c>
      <c r="AT12" s="11"/>
      <c r="AU12" s="12">
        <f t="shared" si="18"/>
        <v>0</v>
      </c>
      <c r="AV12" s="11"/>
      <c r="AW12" s="12">
        <f t="shared" si="19"/>
        <v>0</v>
      </c>
      <c r="AX12" s="12"/>
      <c r="AY12" s="10">
        <f t="shared" si="20"/>
        <v>1003.0000000026753</v>
      </c>
    </row>
    <row r="13" spans="1:51" ht="14.25" thickBot="1" thickTop="1">
      <c r="A13" s="5" t="s">
        <v>10</v>
      </c>
      <c r="B13" s="46">
        <v>910.833</v>
      </c>
      <c r="C13" s="12">
        <f t="shared" si="0"/>
        <v>5.999999999858119</v>
      </c>
      <c r="D13" s="46">
        <v>989.077</v>
      </c>
      <c r="E13" s="12">
        <f t="shared" si="1"/>
        <v>26.000000000067303</v>
      </c>
      <c r="F13" s="46">
        <v>977.422</v>
      </c>
      <c r="G13" s="12">
        <f t="shared" si="2"/>
        <v>39.000000000100954</v>
      </c>
      <c r="H13" s="29">
        <v>1676.63</v>
      </c>
      <c r="I13" s="12">
        <f t="shared" si="3"/>
        <v>0</v>
      </c>
      <c r="J13" s="29">
        <v>1182.449</v>
      </c>
      <c r="K13" s="12">
        <f t="shared" si="4"/>
        <v>119.99999999989086</v>
      </c>
      <c r="L13" s="29">
        <v>98.178</v>
      </c>
      <c r="M13" s="12">
        <f t="shared" si="5"/>
        <v>0</v>
      </c>
      <c r="N13" s="29">
        <v>22.215</v>
      </c>
      <c r="O13" s="12">
        <f t="shared" si="6"/>
        <v>0</v>
      </c>
      <c r="P13" s="29">
        <v>22.842</v>
      </c>
      <c r="Q13" s="12">
        <f t="shared" si="7"/>
        <v>0</v>
      </c>
      <c r="R13" s="29">
        <v>75.52</v>
      </c>
      <c r="S13" s="12">
        <f t="shared" si="8"/>
        <v>0</v>
      </c>
      <c r="T13" s="57">
        <f t="shared" si="9"/>
        <v>190.99999999991724</v>
      </c>
      <c r="U13" s="29">
        <v>1845.779</v>
      </c>
      <c r="V13" s="12">
        <f t="shared" si="10"/>
        <v>83.9999999993779</v>
      </c>
      <c r="W13" s="30">
        <v>1372.99</v>
      </c>
      <c r="X13" s="12">
        <f t="shared" si="11"/>
        <v>29.999999999972715</v>
      </c>
      <c r="Y13" s="29">
        <v>305.684</v>
      </c>
      <c r="Z13" s="12">
        <f t="shared" si="12"/>
        <v>20.000000000209184</v>
      </c>
      <c r="AA13" s="46">
        <v>4783.434</v>
      </c>
      <c r="AB13" s="12">
        <f t="shared" si="13"/>
        <v>126.00000000020373</v>
      </c>
      <c r="AC13" s="33">
        <v>317.281</v>
      </c>
      <c r="AD13" s="12">
        <f t="shared" si="25"/>
        <v>5.999999999971806</v>
      </c>
      <c r="AE13" s="46">
        <v>2819.213</v>
      </c>
      <c r="AF13" s="12">
        <f t="shared" si="14"/>
        <v>138.00000000082946</v>
      </c>
      <c r="AG13" s="29">
        <v>123.147</v>
      </c>
      <c r="AH13" s="12">
        <f t="shared" si="21"/>
        <v>18.000000000000682</v>
      </c>
      <c r="AI13" s="29">
        <v>15.12</v>
      </c>
      <c r="AJ13" s="12">
        <f t="shared" si="22"/>
        <v>0</v>
      </c>
      <c r="AK13" s="29">
        <v>10.25</v>
      </c>
      <c r="AL13" s="12">
        <f t="shared" si="23"/>
        <v>18.000000000000682</v>
      </c>
      <c r="AM13" s="29">
        <v>66.7</v>
      </c>
      <c r="AN13" s="12">
        <f t="shared" si="24"/>
        <v>60.000000000030695</v>
      </c>
      <c r="AO13" s="57">
        <f t="shared" si="15"/>
        <v>500.00000000059686</v>
      </c>
      <c r="AP13" s="11"/>
      <c r="AQ13" s="12">
        <f t="shared" si="16"/>
        <v>0</v>
      </c>
      <c r="AR13" s="11"/>
      <c r="AS13" s="12">
        <f t="shared" si="17"/>
        <v>0</v>
      </c>
      <c r="AT13" s="11"/>
      <c r="AU13" s="12">
        <f t="shared" si="18"/>
        <v>0</v>
      </c>
      <c r="AV13" s="11"/>
      <c r="AW13" s="12">
        <f t="shared" si="19"/>
        <v>0</v>
      </c>
      <c r="AX13" s="12"/>
      <c r="AY13" s="10">
        <f t="shared" si="20"/>
        <v>691.0000000005141</v>
      </c>
    </row>
    <row r="14" spans="1:51" ht="14.25" thickBot="1" thickTop="1">
      <c r="A14" s="5" t="s">
        <v>11</v>
      </c>
      <c r="B14" s="46">
        <v>910.835</v>
      </c>
      <c r="C14" s="12">
        <f t="shared" si="0"/>
        <v>6.000000000199179</v>
      </c>
      <c r="D14" s="46">
        <v>989.097</v>
      </c>
      <c r="E14" s="12">
        <f t="shared" si="1"/>
        <v>39.99999999996362</v>
      </c>
      <c r="F14" s="46">
        <v>977.45</v>
      </c>
      <c r="G14" s="12">
        <f t="shared" si="2"/>
        <v>84.00000000006003</v>
      </c>
      <c r="H14" s="29">
        <v>1676.63</v>
      </c>
      <c r="I14" s="12">
        <f t="shared" si="3"/>
        <v>0</v>
      </c>
      <c r="J14" s="29">
        <v>1182.495</v>
      </c>
      <c r="K14" s="12">
        <f t="shared" si="4"/>
        <v>275.99999999893043</v>
      </c>
      <c r="L14" s="29">
        <v>98.178</v>
      </c>
      <c r="M14" s="12">
        <f t="shared" si="5"/>
        <v>0</v>
      </c>
      <c r="N14" s="29">
        <v>22.215</v>
      </c>
      <c r="O14" s="12">
        <f t="shared" si="6"/>
        <v>0</v>
      </c>
      <c r="P14" s="29">
        <v>22.842</v>
      </c>
      <c r="Q14" s="12">
        <f t="shared" si="7"/>
        <v>0</v>
      </c>
      <c r="R14" s="29">
        <v>75.52</v>
      </c>
      <c r="S14" s="12">
        <f t="shared" si="8"/>
        <v>0</v>
      </c>
      <c r="T14" s="57">
        <f t="shared" si="9"/>
        <v>405.99999999915326</v>
      </c>
      <c r="U14" s="29">
        <v>1845.809</v>
      </c>
      <c r="V14" s="12">
        <f t="shared" si="10"/>
        <v>179.9999999998363</v>
      </c>
      <c r="W14" s="30">
        <v>1373.02</v>
      </c>
      <c r="X14" s="12">
        <f t="shared" si="11"/>
        <v>89.99999999991815</v>
      </c>
      <c r="Y14" s="29">
        <v>305.705</v>
      </c>
      <c r="Z14" s="12">
        <f t="shared" si="12"/>
        <v>83.99999999983265</v>
      </c>
      <c r="AA14" s="46">
        <v>4783.566</v>
      </c>
      <c r="AB14" s="12">
        <f t="shared" si="13"/>
        <v>263.9999999992142</v>
      </c>
      <c r="AC14" s="33">
        <v>317.288</v>
      </c>
      <c r="AD14" s="12">
        <f t="shared" si="25"/>
        <v>14.000000000010004</v>
      </c>
      <c r="AE14" s="46">
        <v>2819.309</v>
      </c>
      <c r="AF14" s="12">
        <f t="shared" si="14"/>
        <v>288.0000000000109</v>
      </c>
      <c r="AG14" s="29">
        <v>123.154</v>
      </c>
      <c r="AH14" s="12">
        <f t="shared" si="21"/>
        <v>41.99999999994475</v>
      </c>
      <c r="AI14" s="29">
        <v>15.12</v>
      </c>
      <c r="AJ14" s="12">
        <f t="shared" si="22"/>
        <v>0</v>
      </c>
      <c r="AK14" s="29">
        <v>10.257</v>
      </c>
      <c r="AL14" s="12">
        <f t="shared" si="23"/>
        <v>41.99999999999804</v>
      </c>
      <c r="AM14" s="29">
        <v>66.7</v>
      </c>
      <c r="AN14" s="12">
        <f t="shared" si="24"/>
        <v>0</v>
      </c>
      <c r="AO14" s="57">
        <f t="shared" si="15"/>
        <v>1003.999999998765</v>
      </c>
      <c r="AP14" s="11"/>
      <c r="AQ14" s="12">
        <f t="shared" si="16"/>
        <v>0</v>
      </c>
      <c r="AR14" s="11"/>
      <c r="AS14" s="12">
        <f t="shared" si="17"/>
        <v>0</v>
      </c>
      <c r="AT14" s="11"/>
      <c r="AU14" s="12">
        <f t="shared" si="18"/>
        <v>0</v>
      </c>
      <c r="AV14" s="11"/>
      <c r="AW14" s="12">
        <f t="shared" si="19"/>
        <v>0</v>
      </c>
      <c r="AX14" s="12"/>
      <c r="AY14" s="10">
        <f t="shared" si="20"/>
        <v>1409.9999999979182</v>
      </c>
    </row>
    <row r="15" spans="1:51" ht="14.25" thickBot="1" thickTop="1">
      <c r="A15" s="5" t="s">
        <v>12</v>
      </c>
      <c r="B15" s="46">
        <v>910.836</v>
      </c>
      <c r="C15" s="12">
        <f t="shared" si="0"/>
        <v>2.9999999999290594</v>
      </c>
      <c r="D15" s="46">
        <v>989.097</v>
      </c>
      <c r="E15" s="12">
        <f t="shared" si="1"/>
        <v>0</v>
      </c>
      <c r="F15" s="46">
        <v>977.466</v>
      </c>
      <c r="G15" s="12">
        <f t="shared" si="2"/>
        <v>47.99999999988813</v>
      </c>
      <c r="H15" s="29">
        <v>1676.63</v>
      </c>
      <c r="I15" s="12">
        <f t="shared" si="3"/>
        <v>0</v>
      </c>
      <c r="J15" s="29">
        <v>1182.524</v>
      </c>
      <c r="K15" s="12">
        <f t="shared" si="4"/>
        <v>173.99999999997817</v>
      </c>
      <c r="L15" s="29">
        <v>98.178</v>
      </c>
      <c r="M15" s="12">
        <f t="shared" si="5"/>
        <v>0</v>
      </c>
      <c r="N15" s="29">
        <v>22.215</v>
      </c>
      <c r="O15" s="12">
        <f t="shared" si="6"/>
        <v>0</v>
      </c>
      <c r="P15" s="29">
        <v>22.842</v>
      </c>
      <c r="Q15" s="12">
        <f t="shared" si="7"/>
        <v>0</v>
      </c>
      <c r="R15" s="29">
        <v>75.52</v>
      </c>
      <c r="S15" s="12">
        <f t="shared" si="8"/>
        <v>0</v>
      </c>
      <c r="T15" s="57">
        <f t="shared" si="9"/>
        <v>224.99999999979536</v>
      </c>
      <c r="U15" s="29">
        <v>1845.828</v>
      </c>
      <c r="V15" s="12">
        <f t="shared" si="10"/>
        <v>114.00000000003274</v>
      </c>
      <c r="W15" s="30">
        <v>1373.04</v>
      </c>
      <c r="X15" s="12">
        <f t="shared" si="11"/>
        <v>59.99999999994543</v>
      </c>
      <c r="Y15" s="29">
        <v>305.725</v>
      </c>
      <c r="Z15" s="12">
        <f t="shared" si="12"/>
        <v>80.00000000015461</v>
      </c>
      <c r="AA15" s="46">
        <v>4783.644</v>
      </c>
      <c r="AB15" s="12">
        <f t="shared" si="13"/>
        <v>156.00000000085856</v>
      </c>
      <c r="AC15" s="33">
        <v>317.293</v>
      </c>
      <c r="AD15" s="12">
        <f t="shared" si="25"/>
        <v>9.999999999990905</v>
      </c>
      <c r="AE15" s="46">
        <v>2819.367</v>
      </c>
      <c r="AF15" s="12">
        <f t="shared" si="14"/>
        <v>173.99999999997817</v>
      </c>
      <c r="AG15" s="29">
        <v>123.159</v>
      </c>
      <c r="AH15" s="12">
        <f t="shared" si="21"/>
        <v>30.00000000005798</v>
      </c>
      <c r="AI15" s="29">
        <v>15.12</v>
      </c>
      <c r="AJ15" s="12">
        <f t="shared" si="22"/>
        <v>0</v>
      </c>
      <c r="AK15" s="29">
        <v>10.261</v>
      </c>
      <c r="AL15" s="12">
        <f t="shared" si="23"/>
        <v>23.999999999997357</v>
      </c>
      <c r="AM15" s="29">
        <v>66.71</v>
      </c>
      <c r="AN15" s="12">
        <f t="shared" si="24"/>
        <v>59.99999999994543</v>
      </c>
      <c r="AO15" s="57">
        <f t="shared" si="15"/>
        <v>708.0000000009612</v>
      </c>
      <c r="AP15" s="11"/>
      <c r="AQ15" s="12">
        <f t="shared" si="16"/>
        <v>0</v>
      </c>
      <c r="AR15" s="11"/>
      <c r="AS15" s="12">
        <f t="shared" si="17"/>
        <v>0</v>
      </c>
      <c r="AT15" s="11"/>
      <c r="AU15" s="12">
        <f t="shared" si="18"/>
        <v>0</v>
      </c>
      <c r="AV15" s="11"/>
      <c r="AW15" s="12">
        <f t="shared" si="19"/>
        <v>0</v>
      </c>
      <c r="AX15" s="12"/>
      <c r="AY15" s="10">
        <f t="shared" si="20"/>
        <v>933.0000000007566</v>
      </c>
    </row>
    <row r="16" spans="1:51" ht="14.25" thickBot="1" thickTop="1">
      <c r="A16" s="5" t="s">
        <v>13</v>
      </c>
      <c r="B16" s="46">
        <v>910.841</v>
      </c>
      <c r="C16" s="12">
        <f t="shared" si="0"/>
        <v>14.999999999986358</v>
      </c>
      <c r="D16" s="46">
        <v>989.097</v>
      </c>
      <c r="E16" s="12">
        <f t="shared" si="1"/>
        <v>0</v>
      </c>
      <c r="F16" s="46">
        <v>977.493</v>
      </c>
      <c r="G16" s="12">
        <f t="shared" si="2"/>
        <v>81.00000000013097</v>
      </c>
      <c r="H16" s="29">
        <v>1676.63</v>
      </c>
      <c r="I16" s="12">
        <f t="shared" si="3"/>
        <v>0</v>
      </c>
      <c r="J16" s="29">
        <v>1182.583</v>
      </c>
      <c r="K16" s="12">
        <f t="shared" si="4"/>
        <v>354.0000000011787</v>
      </c>
      <c r="L16" s="29">
        <v>98.178</v>
      </c>
      <c r="M16" s="12">
        <f t="shared" si="5"/>
        <v>0</v>
      </c>
      <c r="N16" s="29">
        <v>22.215</v>
      </c>
      <c r="O16" s="12">
        <f t="shared" si="6"/>
        <v>0</v>
      </c>
      <c r="P16" s="29">
        <v>22.842</v>
      </c>
      <c r="Q16" s="12">
        <f t="shared" si="7"/>
        <v>0</v>
      </c>
      <c r="R16" s="29">
        <v>75.52</v>
      </c>
      <c r="S16" s="12">
        <f t="shared" si="8"/>
        <v>0</v>
      </c>
      <c r="T16" s="57">
        <f t="shared" si="9"/>
        <v>450.00000000129603</v>
      </c>
      <c r="U16" s="29">
        <v>1845.865</v>
      </c>
      <c r="V16" s="12">
        <f t="shared" si="10"/>
        <v>222.00000000020736</v>
      </c>
      <c r="W16" s="30">
        <v>1373.09</v>
      </c>
      <c r="X16" s="12">
        <f t="shared" si="11"/>
        <v>149.99999999986358</v>
      </c>
      <c r="Y16" s="29">
        <v>305.765</v>
      </c>
      <c r="Z16" s="12">
        <f t="shared" si="12"/>
        <v>159.99999999985448</v>
      </c>
      <c r="AA16" s="46">
        <v>4783.776</v>
      </c>
      <c r="AB16" s="12">
        <f t="shared" si="13"/>
        <v>263.9999999992142</v>
      </c>
      <c r="AC16" s="33">
        <v>317.298</v>
      </c>
      <c r="AD16" s="12">
        <f t="shared" si="25"/>
        <v>9.999999999990905</v>
      </c>
      <c r="AE16" s="46">
        <v>2819.467</v>
      </c>
      <c r="AF16" s="12">
        <f t="shared" si="14"/>
        <v>299.99999999972715</v>
      </c>
      <c r="AG16" s="29">
        <v>123.169</v>
      </c>
      <c r="AH16" s="12">
        <f t="shared" si="21"/>
        <v>59.99999999994543</v>
      </c>
      <c r="AI16" s="29">
        <v>15.12</v>
      </c>
      <c r="AJ16" s="12">
        <f t="shared" si="22"/>
        <v>0</v>
      </c>
      <c r="AK16" s="29">
        <v>10.268</v>
      </c>
      <c r="AL16" s="12">
        <f t="shared" si="23"/>
        <v>42.0000000000087</v>
      </c>
      <c r="AM16" s="29">
        <v>66.71</v>
      </c>
      <c r="AN16" s="12">
        <f t="shared" si="24"/>
        <v>0</v>
      </c>
      <c r="AO16" s="57">
        <f t="shared" si="15"/>
        <v>1207.9999999988117</v>
      </c>
      <c r="AP16" s="11"/>
      <c r="AQ16" s="12">
        <f t="shared" si="16"/>
        <v>0</v>
      </c>
      <c r="AR16" s="11"/>
      <c r="AS16" s="12">
        <f t="shared" si="17"/>
        <v>0</v>
      </c>
      <c r="AT16" s="11"/>
      <c r="AU16" s="12">
        <f t="shared" si="18"/>
        <v>0</v>
      </c>
      <c r="AV16" s="11"/>
      <c r="AW16" s="12">
        <f t="shared" si="19"/>
        <v>0</v>
      </c>
      <c r="AX16" s="9"/>
      <c r="AY16" s="10">
        <f t="shared" si="20"/>
        <v>1658.0000000001078</v>
      </c>
    </row>
    <row r="17" spans="1:51" ht="14.25" thickBot="1" thickTop="1">
      <c r="A17" s="5" t="s">
        <v>14</v>
      </c>
      <c r="B17" s="46">
        <v>910.847</v>
      </c>
      <c r="C17" s="12">
        <v>989.097</v>
      </c>
      <c r="D17" s="46">
        <v>989.097</v>
      </c>
      <c r="E17" s="12">
        <f t="shared" si="1"/>
        <v>0</v>
      </c>
      <c r="F17" s="46">
        <v>977.515</v>
      </c>
      <c r="G17" s="12">
        <f t="shared" si="2"/>
        <v>65.99999999980355</v>
      </c>
      <c r="H17" s="29">
        <v>1676.63</v>
      </c>
      <c r="I17" s="12">
        <f t="shared" si="3"/>
        <v>0</v>
      </c>
      <c r="J17" s="29">
        <v>1182.625</v>
      </c>
      <c r="K17" s="12">
        <f t="shared" si="4"/>
        <v>251.99999999949796</v>
      </c>
      <c r="L17" s="29">
        <v>98.179</v>
      </c>
      <c r="M17" s="12">
        <f t="shared" si="5"/>
        <v>6.000000000028649</v>
      </c>
      <c r="N17" s="29">
        <v>22.215</v>
      </c>
      <c r="O17" s="12">
        <f t="shared" si="6"/>
        <v>0</v>
      </c>
      <c r="P17" s="29">
        <v>22.842</v>
      </c>
      <c r="Q17" s="12">
        <f t="shared" si="7"/>
        <v>0</v>
      </c>
      <c r="R17" s="29">
        <v>75.52</v>
      </c>
      <c r="S17" s="12">
        <f t="shared" si="8"/>
        <v>0</v>
      </c>
      <c r="T17" s="57">
        <f t="shared" si="9"/>
        <v>1313.0969999993301</v>
      </c>
      <c r="U17" s="29">
        <v>1845.888</v>
      </c>
      <c r="V17" s="12">
        <f t="shared" si="10"/>
        <v>137.99999999946522</v>
      </c>
      <c r="W17" s="30">
        <v>1373.16</v>
      </c>
      <c r="X17" s="12">
        <f t="shared" si="11"/>
        <v>210.00000000049113</v>
      </c>
      <c r="Y17" s="29">
        <v>305.787</v>
      </c>
      <c r="Z17" s="12">
        <f t="shared" si="12"/>
        <v>87.99999999996544</v>
      </c>
      <c r="AA17" s="46">
        <v>4783.858</v>
      </c>
      <c r="AB17" s="12">
        <f t="shared" si="13"/>
        <v>164.0000000006694</v>
      </c>
      <c r="AC17" s="33">
        <v>317.302</v>
      </c>
      <c r="AD17" s="12">
        <f t="shared" si="25"/>
        <v>8.000000000038199</v>
      </c>
      <c r="AE17" s="46">
        <v>2819.528</v>
      </c>
      <c r="AF17" s="12">
        <f t="shared" si="14"/>
        <v>182.99999999908323</v>
      </c>
      <c r="AG17" s="29">
        <v>123.175</v>
      </c>
      <c r="AH17" s="12">
        <f t="shared" si="21"/>
        <v>36.000000000001364</v>
      </c>
      <c r="AI17" s="29">
        <v>15.12</v>
      </c>
      <c r="AJ17" s="12">
        <f t="shared" si="22"/>
        <v>0</v>
      </c>
      <c r="AK17" s="29">
        <v>10.272</v>
      </c>
      <c r="AL17" s="12">
        <f t="shared" si="23"/>
        <v>23.999999999997357</v>
      </c>
      <c r="AM17" s="29">
        <v>66.72</v>
      </c>
      <c r="AN17" s="12">
        <f t="shared" si="24"/>
        <v>60.000000000030695</v>
      </c>
      <c r="AO17" s="57">
        <f t="shared" si="15"/>
        <v>910.999999999742</v>
      </c>
      <c r="AP17" s="11"/>
      <c r="AQ17" s="12">
        <f t="shared" si="16"/>
        <v>0</v>
      </c>
      <c r="AR17" s="11"/>
      <c r="AS17" s="12">
        <f t="shared" si="17"/>
        <v>0</v>
      </c>
      <c r="AT17" s="11"/>
      <c r="AU17" s="12">
        <f t="shared" si="18"/>
        <v>0</v>
      </c>
      <c r="AV17" s="11"/>
      <c r="AW17" s="12">
        <f t="shared" si="19"/>
        <v>0</v>
      </c>
      <c r="AX17" s="12"/>
      <c r="AY17" s="10">
        <f t="shared" si="20"/>
        <v>2224.096999999072</v>
      </c>
    </row>
    <row r="18" spans="1:51" ht="14.25" thickBot="1" thickTop="1">
      <c r="A18" s="5" t="s">
        <v>15</v>
      </c>
      <c r="B18" s="46">
        <v>910.856</v>
      </c>
      <c r="C18" s="12">
        <f t="shared" si="0"/>
        <v>27.000000000043656</v>
      </c>
      <c r="D18" s="46">
        <v>989.097</v>
      </c>
      <c r="E18" s="12">
        <f t="shared" si="1"/>
        <v>0</v>
      </c>
      <c r="F18" s="46">
        <v>977.538</v>
      </c>
      <c r="G18" s="12">
        <f t="shared" si="2"/>
        <v>69.00000000007367</v>
      </c>
      <c r="H18" s="29">
        <v>1676.63</v>
      </c>
      <c r="I18" s="12">
        <f t="shared" si="3"/>
        <v>0</v>
      </c>
      <c r="J18" s="29">
        <v>1182.672</v>
      </c>
      <c r="K18" s="12">
        <f t="shared" si="4"/>
        <v>282.0000000001528</v>
      </c>
      <c r="L18" s="29">
        <v>98.179</v>
      </c>
      <c r="M18" s="12">
        <f t="shared" si="5"/>
        <v>0</v>
      </c>
      <c r="N18" s="29">
        <v>22.215</v>
      </c>
      <c r="O18" s="12">
        <f t="shared" si="6"/>
        <v>0</v>
      </c>
      <c r="P18" s="29">
        <v>22.842</v>
      </c>
      <c r="Q18" s="12">
        <f t="shared" si="7"/>
        <v>0</v>
      </c>
      <c r="R18" s="29">
        <v>75.52</v>
      </c>
      <c r="S18" s="12">
        <f t="shared" si="8"/>
        <v>0</v>
      </c>
      <c r="T18" s="57">
        <f t="shared" si="9"/>
        <v>378.0000000002701</v>
      </c>
      <c r="U18" s="29">
        <v>1845.916</v>
      </c>
      <c r="V18" s="12">
        <f t="shared" si="10"/>
        <v>168.00000000012005</v>
      </c>
      <c r="W18" s="30">
        <v>1373.24</v>
      </c>
      <c r="X18" s="12">
        <f t="shared" si="11"/>
        <v>239.99999999978172</v>
      </c>
      <c r="Y18" s="29">
        <v>305.814</v>
      </c>
      <c r="Z18" s="12">
        <f t="shared" si="12"/>
        <v>108.00000000017462</v>
      </c>
      <c r="AA18" s="46">
        <v>4783.951</v>
      </c>
      <c r="AB18" s="12">
        <f t="shared" si="13"/>
        <v>185.9999999996944</v>
      </c>
      <c r="AC18" s="33">
        <v>317.308</v>
      </c>
      <c r="AD18" s="12">
        <f t="shared" si="25"/>
        <v>11.999999999943611</v>
      </c>
      <c r="AE18" s="46">
        <v>2819.595</v>
      </c>
      <c r="AF18" s="12">
        <f t="shared" si="14"/>
        <v>201.00000000002183</v>
      </c>
      <c r="AG18" s="29">
        <v>123.181</v>
      </c>
      <c r="AH18" s="12">
        <f t="shared" si="21"/>
        <v>36.000000000001364</v>
      </c>
      <c r="AI18" s="29">
        <v>15.12</v>
      </c>
      <c r="AJ18" s="12">
        <f t="shared" si="22"/>
        <v>0</v>
      </c>
      <c r="AK18" s="29">
        <v>10.277</v>
      </c>
      <c r="AL18" s="12">
        <f t="shared" si="23"/>
        <v>29.99999999999403</v>
      </c>
      <c r="AM18" s="29">
        <v>66.72</v>
      </c>
      <c r="AN18" s="12">
        <f t="shared" si="24"/>
        <v>0</v>
      </c>
      <c r="AO18" s="57">
        <f t="shared" si="15"/>
        <v>980.9999999997317</v>
      </c>
      <c r="AP18" s="11"/>
      <c r="AQ18" s="12">
        <f t="shared" si="16"/>
        <v>0</v>
      </c>
      <c r="AR18" s="11"/>
      <c r="AS18" s="12">
        <f t="shared" si="17"/>
        <v>0</v>
      </c>
      <c r="AT18" s="11"/>
      <c r="AU18" s="12">
        <f t="shared" si="18"/>
        <v>0</v>
      </c>
      <c r="AV18" s="11"/>
      <c r="AW18" s="12">
        <f t="shared" si="19"/>
        <v>0</v>
      </c>
      <c r="AX18" s="12"/>
      <c r="AY18" s="10">
        <f t="shared" si="20"/>
        <v>1359.0000000000018</v>
      </c>
    </row>
    <row r="19" spans="1:51" ht="14.25" thickBot="1" thickTop="1">
      <c r="A19" s="5" t="s">
        <v>16</v>
      </c>
      <c r="B19" s="46">
        <v>910.865</v>
      </c>
      <c r="C19" s="12">
        <f t="shared" si="0"/>
        <v>27.000000000043656</v>
      </c>
      <c r="D19" s="46">
        <v>989.097</v>
      </c>
      <c r="E19" s="12">
        <f t="shared" si="1"/>
        <v>0</v>
      </c>
      <c r="F19" s="46">
        <v>977.561</v>
      </c>
      <c r="G19" s="12">
        <f t="shared" si="2"/>
        <v>69.00000000007367</v>
      </c>
      <c r="H19" s="29">
        <v>1676.63</v>
      </c>
      <c r="I19" s="12">
        <f t="shared" si="3"/>
        <v>0</v>
      </c>
      <c r="J19" s="29">
        <v>1182.719</v>
      </c>
      <c r="K19" s="12">
        <f t="shared" si="4"/>
        <v>282.0000000001528</v>
      </c>
      <c r="L19" s="29">
        <v>98.179</v>
      </c>
      <c r="M19" s="12">
        <f t="shared" si="5"/>
        <v>0</v>
      </c>
      <c r="N19" s="29">
        <v>22.215</v>
      </c>
      <c r="O19" s="12">
        <f t="shared" si="6"/>
        <v>0</v>
      </c>
      <c r="P19" s="29">
        <v>22.842</v>
      </c>
      <c r="Q19" s="12">
        <f t="shared" si="7"/>
        <v>0</v>
      </c>
      <c r="R19" s="29">
        <v>75.52</v>
      </c>
      <c r="S19" s="12">
        <f t="shared" si="8"/>
        <v>0</v>
      </c>
      <c r="T19" s="57">
        <f t="shared" si="9"/>
        <v>378.0000000002701</v>
      </c>
      <c r="U19" s="29">
        <v>1845.946</v>
      </c>
      <c r="V19" s="12">
        <f t="shared" si="10"/>
        <v>179.9999999998363</v>
      </c>
      <c r="W19" s="30">
        <v>1373.32</v>
      </c>
      <c r="X19" s="12">
        <f t="shared" si="11"/>
        <v>239.99999999978172</v>
      </c>
      <c r="Y19" s="29">
        <v>305.842</v>
      </c>
      <c r="Z19" s="12">
        <f t="shared" si="12"/>
        <v>111.99999999985266</v>
      </c>
      <c r="AA19" s="46">
        <v>4784.048</v>
      </c>
      <c r="AB19" s="12">
        <f t="shared" si="13"/>
        <v>193.99999999950523</v>
      </c>
      <c r="AC19" s="83">
        <v>317.312</v>
      </c>
      <c r="AD19" s="12">
        <f t="shared" si="25"/>
        <v>8.000000000038199</v>
      </c>
      <c r="AE19" s="46">
        <v>2819.667</v>
      </c>
      <c r="AF19" s="12">
        <f t="shared" si="14"/>
        <v>216.00000000034925</v>
      </c>
      <c r="AG19" s="29">
        <v>123.188</v>
      </c>
      <c r="AH19" s="12">
        <f t="shared" si="21"/>
        <v>42.00000000003001</v>
      </c>
      <c r="AI19" s="29">
        <v>15.12</v>
      </c>
      <c r="AJ19" s="12">
        <f t="shared" si="22"/>
        <v>0</v>
      </c>
      <c r="AK19" s="29">
        <v>10.282</v>
      </c>
      <c r="AL19" s="12">
        <f t="shared" si="23"/>
        <v>30.00000000000469</v>
      </c>
      <c r="AM19" s="29">
        <v>66.73</v>
      </c>
      <c r="AN19" s="12">
        <f t="shared" si="24"/>
        <v>60.000000000030695</v>
      </c>
      <c r="AO19" s="57">
        <f t="shared" si="15"/>
        <v>1081.9999999994288</v>
      </c>
      <c r="AP19" s="11"/>
      <c r="AQ19" s="12">
        <f t="shared" si="16"/>
        <v>0</v>
      </c>
      <c r="AR19" s="11"/>
      <c r="AS19" s="12">
        <f t="shared" si="17"/>
        <v>0</v>
      </c>
      <c r="AT19" s="11"/>
      <c r="AU19" s="12">
        <f t="shared" si="18"/>
        <v>0</v>
      </c>
      <c r="AV19" s="11"/>
      <c r="AW19" s="12">
        <f t="shared" si="19"/>
        <v>0</v>
      </c>
      <c r="AX19" s="12"/>
      <c r="AY19" s="10">
        <f t="shared" si="20"/>
        <v>1459.999999999699</v>
      </c>
    </row>
    <row r="20" spans="1:51" ht="14.25" thickBot="1" thickTop="1">
      <c r="A20" s="5" t="s">
        <v>17</v>
      </c>
      <c r="B20" s="46">
        <v>910.876</v>
      </c>
      <c r="C20" s="12">
        <f t="shared" si="0"/>
        <v>32.999999999901775</v>
      </c>
      <c r="D20" s="46">
        <v>989.097</v>
      </c>
      <c r="E20" s="12">
        <f t="shared" si="1"/>
        <v>0</v>
      </c>
      <c r="F20" s="46">
        <v>977.585</v>
      </c>
      <c r="G20" s="12">
        <f t="shared" si="2"/>
        <v>72.00000000000273</v>
      </c>
      <c r="H20" s="29">
        <v>1676.63</v>
      </c>
      <c r="I20" s="12">
        <f t="shared" si="3"/>
        <v>0</v>
      </c>
      <c r="J20" s="29">
        <v>1182.768</v>
      </c>
      <c r="K20" s="12">
        <f t="shared" si="4"/>
        <v>293.99999999986903</v>
      </c>
      <c r="L20" s="29">
        <v>98.179</v>
      </c>
      <c r="M20" s="12">
        <f t="shared" si="5"/>
        <v>0</v>
      </c>
      <c r="N20" s="29">
        <v>22.215</v>
      </c>
      <c r="O20" s="12">
        <f t="shared" si="6"/>
        <v>0</v>
      </c>
      <c r="P20" s="29">
        <v>22.842</v>
      </c>
      <c r="Q20" s="12">
        <f t="shared" si="7"/>
        <v>0</v>
      </c>
      <c r="R20" s="29">
        <v>75.52</v>
      </c>
      <c r="S20" s="12">
        <f t="shared" si="8"/>
        <v>0</v>
      </c>
      <c r="T20" s="57">
        <f t="shared" si="9"/>
        <v>398.99999999977354</v>
      </c>
      <c r="U20" s="29">
        <v>1845.979</v>
      </c>
      <c r="V20" s="12">
        <f t="shared" si="10"/>
        <v>198.0000000007749</v>
      </c>
      <c r="W20" s="30">
        <v>1373.39</v>
      </c>
      <c r="X20" s="12">
        <f t="shared" si="11"/>
        <v>210.00000000049113</v>
      </c>
      <c r="Y20" s="29">
        <v>305.891</v>
      </c>
      <c r="Z20" s="12">
        <f t="shared" si="12"/>
        <v>196.00000000014006</v>
      </c>
      <c r="AA20" s="46">
        <v>4784.146</v>
      </c>
      <c r="AB20" s="12">
        <f t="shared" si="13"/>
        <v>195.9999999999127</v>
      </c>
      <c r="AC20" s="30">
        <v>317.318</v>
      </c>
      <c r="AD20" s="12">
        <f t="shared" si="25"/>
        <v>11.999999999943611</v>
      </c>
      <c r="AE20" s="46">
        <v>2819.739</v>
      </c>
      <c r="AF20" s="12">
        <f t="shared" si="14"/>
        <v>216.00000000034925</v>
      </c>
      <c r="AG20" s="29">
        <v>123.195</v>
      </c>
      <c r="AH20" s="12">
        <f t="shared" si="21"/>
        <v>41.99999999994475</v>
      </c>
      <c r="AI20" s="29">
        <v>15.12</v>
      </c>
      <c r="AJ20" s="12">
        <f t="shared" si="22"/>
        <v>0</v>
      </c>
      <c r="AK20" s="29">
        <v>10.286</v>
      </c>
      <c r="AL20" s="12">
        <f t="shared" si="23"/>
        <v>23.999999999997357</v>
      </c>
      <c r="AM20" s="29">
        <v>66.73</v>
      </c>
      <c r="AN20" s="12">
        <f t="shared" si="24"/>
        <v>0</v>
      </c>
      <c r="AO20" s="57">
        <f t="shared" si="15"/>
        <v>1094.0000000015536</v>
      </c>
      <c r="AP20" s="11"/>
      <c r="AQ20" s="12">
        <f t="shared" si="16"/>
        <v>0</v>
      </c>
      <c r="AR20" s="11"/>
      <c r="AS20" s="12">
        <f t="shared" si="17"/>
        <v>0</v>
      </c>
      <c r="AT20" s="11"/>
      <c r="AU20" s="12">
        <f t="shared" si="18"/>
        <v>0</v>
      </c>
      <c r="AV20" s="11"/>
      <c r="AW20" s="12">
        <f t="shared" si="19"/>
        <v>0</v>
      </c>
      <c r="AX20" s="12"/>
      <c r="AY20" s="10">
        <f t="shared" si="20"/>
        <v>1493.0000000013272</v>
      </c>
    </row>
    <row r="21" spans="1:51" ht="14.25" thickBot="1" thickTop="1">
      <c r="A21" s="5" t="s">
        <v>18</v>
      </c>
      <c r="B21" s="46">
        <v>910.886</v>
      </c>
      <c r="C21" s="12">
        <f>(B21-B20)*B$5</f>
        <v>29.999999999972715</v>
      </c>
      <c r="D21" s="46">
        <v>989.097</v>
      </c>
      <c r="E21" s="12">
        <f t="shared" si="1"/>
        <v>0</v>
      </c>
      <c r="F21" s="46">
        <v>977.61</v>
      </c>
      <c r="G21" s="12">
        <f t="shared" si="2"/>
        <v>74.99999999993179</v>
      </c>
      <c r="H21" s="29">
        <v>1676.63</v>
      </c>
      <c r="I21" s="12">
        <f t="shared" si="3"/>
        <v>0</v>
      </c>
      <c r="J21" s="29">
        <v>1182.819</v>
      </c>
      <c r="K21" s="12">
        <f t="shared" si="4"/>
        <v>305.99999999958527</v>
      </c>
      <c r="L21" s="29">
        <v>98.179</v>
      </c>
      <c r="M21" s="12">
        <f t="shared" si="5"/>
        <v>0</v>
      </c>
      <c r="N21" s="29">
        <v>22.215</v>
      </c>
      <c r="O21" s="12">
        <f t="shared" si="6"/>
        <v>0</v>
      </c>
      <c r="P21" s="29">
        <v>22.842</v>
      </c>
      <c r="Q21" s="12">
        <f t="shared" si="7"/>
        <v>0</v>
      </c>
      <c r="R21" s="29">
        <v>75.52</v>
      </c>
      <c r="S21" s="12">
        <f t="shared" si="8"/>
        <v>0</v>
      </c>
      <c r="T21" s="57">
        <f t="shared" si="9"/>
        <v>410.9999999994898</v>
      </c>
      <c r="U21" s="29">
        <v>1846.008</v>
      </c>
      <c r="V21" s="12">
        <f t="shared" si="10"/>
        <v>173.99999999997817</v>
      </c>
      <c r="W21" s="30">
        <v>1373.43</v>
      </c>
      <c r="X21" s="12">
        <f t="shared" si="11"/>
        <v>119.99999999989086</v>
      </c>
      <c r="Y21" s="29">
        <v>305.902</v>
      </c>
      <c r="Z21" s="12">
        <f t="shared" si="12"/>
        <v>43.99999999986903</v>
      </c>
      <c r="AA21" s="46">
        <v>4784.252</v>
      </c>
      <c r="AB21" s="12">
        <f t="shared" si="13"/>
        <v>212.00000000135333</v>
      </c>
      <c r="AC21" s="33">
        <v>317.322</v>
      </c>
      <c r="AD21" s="12">
        <f t="shared" si="25"/>
        <v>8.000000000038199</v>
      </c>
      <c r="AE21" s="46">
        <v>2819.821</v>
      </c>
      <c r="AF21" s="12">
        <f t="shared" si="14"/>
        <v>245.99999999963984</v>
      </c>
      <c r="AG21" s="29">
        <v>123.203</v>
      </c>
      <c r="AH21" s="12">
        <f t="shared" si="21"/>
        <v>48.00000000005866</v>
      </c>
      <c r="AI21" s="29">
        <v>15.12</v>
      </c>
      <c r="AJ21" s="12">
        <f t="shared" si="22"/>
        <v>0</v>
      </c>
      <c r="AK21" s="29">
        <v>10.291</v>
      </c>
      <c r="AL21" s="12">
        <f t="shared" si="23"/>
        <v>30.00000000000469</v>
      </c>
      <c r="AM21" s="29">
        <v>66.74</v>
      </c>
      <c r="AN21" s="12">
        <f t="shared" si="24"/>
        <v>59.99999999994543</v>
      </c>
      <c r="AO21" s="57">
        <f t="shared" si="15"/>
        <v>942.0000000007782</v>
      </c>
      <c r="AP21" s="11"/>
      <c r="AQ21" s="12">
        <f t="shared" si="16"/>
        <v>0</v>
      </c>
      <c r="AR21" s="11"/>
      <c r="AS21" s="12">
        <f t="shared" si="17"/>
        <v>0</v>
      </c>
      <c r="AT21" s="11"/>
      <c r="AU21" s="12">
        <f t="shared" si="18"/>
        <v>0</v>
      </c>
      <c r="AV21" s="11"/>
      <c r="AW21" s="12">
        <f t="shared" si="19"/>
        <v>0</v>
      </c>
      <c r="AX21" s="12"/>
      <c r="AY21" s="10">
        <f t="shared" si="20"/>
        <v>1353.000000000268</v>
      </c>
    </row>
    <row r="22" spans="1:51" ht="14.25" thickBot="1" thickTop="1">
      <c r="A22" s="5" t="s">
        <v>19</v>
      </c>
      <c r="B22" s="46">
        <v>910.895</v>
      </c>
      <c r="C22" s="12">
        <f>(B22-B21)*B$5</f>
        <v>27.000000000043656</v>
      </c>
      <c r="D22" s="46">
        <v>989.097</v>
      </c>
      <c r="E22" s="12">
        <f t="shared" si="1"/>
        <v>0</v>
      </c>
      <c r="F22" s="46">
        <v>977.633</v>
      </c>
      <c r="G22" s="12">
        <f t="shared" si="2"/>
        <v>69.00000000007367</v>
      </c>
      <c r="H22" s="29">
        <v>1676.63</v>
      </c>
      <c r="I22" s="12">
        <f t="shared" si="3"/>
        <v>0</v>
      </c>
      <c r="J22" s="29">
        <v>1182.867</v>
      </c>
      <c r="K22" s="12">
        <f t="shared" si="4"/>
        <v>288.0000000000109</v>
      </c>
      <c r="L22" s="29">
        <v>98.179</v>
      </c>
      <c r="M22" s="12">
        <f t="shared" si="5"/>
        <v>0</v>
      </c>
      <c r="N22" s="29">
        <v>22.215</v>
      </c>
      <c r="O22" s="12">
        <f t="shared" si="6"/>
        <v>0</v>
      </c>
      <c r="P22" s="29">
        <v>22.842</v>
      </c>
      <c r="Q22" s="12">
        <f t="shared" si="7"/>
        <v>0</v>
      </c>
      <c r="R22" s="29">
        <v>75.52</v>
      </c>
      <c r="S22" s="12">
        <f t="shared" si="8"/>
        <v>0</v>
      </c>
      <c r="T22" s="57">
        <f t="shared" si="9"/>
        <v>384.00000000012824</v>
      </c>
      <c r="U22" s="29">
        <v>1846.037</v>
      </c>
      <c r="V22" s="12">
        <f t="shared" si="10"/>
        <v>173.99999999997817</v>
      </c>
      <c r="W22" s="30">
        <v>1373.52</v>
      </c>
      <c r="X22" s="12">
        <f t="shared" si="11"/>
        <v>269.99999999975444</v>
      </c>
      <c r="Y22" s="29">
        <v>305.933</v>
      </c>
      <c r="Z22" s="12">
        <f t="shared" si="12"/>
        <v>124.00000000002365</v>
      </c>
      <c r="AA22" s="46">
        <v>4784.357</v>
      </c>
      <c r="AB22" s="12">
        <f t="shared" si="13"/>
        <v>209.99999999912689</v>
      </c>
      <c r="AC22" s="33">
        <v>317.324</v>
      </c>
      <c r="AD22" s="12">
        <f t="shared" si="25"/>
        <v>4.000000000019099</v>
      </c>
      <c r="AE22" s="46">
        <v>2819.896</v>
      </c>
      <c r="AF22" s="12">
        <f t="shared" si="14"/>
        <v>225.00000000081855</v>
      </c>
      <c r="AG22" s="29">
        <v>123.211</v>
      </c>
      <c r="AH22" s="12">
        <f t="shared" si="21"/>
        <v>47.9999999999734</v>
      </c>
      <c r="AI22" s="29">
        <v>15.121</v>
      </c>
      <c r="AJ22" s="12">
        <f t="shared" si="22"/>
        <v>6.000000000007333</v>
      </c>
      <c r="AK22" s="29">
        <v>10.296</v>
      </c>
      <c r="AL22" s="12">
        <f t="shared" si="23"/>
        <v>29.99999999999403</v>
      </c>
      <c r="AM22" s="29">
        <v>66.74</v>
      </c>
      <c r="AN22" s="12">
        <f t="shared" si="24"/>
        <v>0</v>
      </c>
      <c r="AO22" s="57">
        <f t="shared" si="15"/>
        <v>1090.9999999996955</v>
      </c>
      <c r="AP22" s="11"/>
      <c r="AQ22" s="12">
        <f t="shared" si="16"/>
        <v>0</v>
      </c>
      <c r="AR22" s="11"/>
      <c r="AS22" s="12">
        <f t="shared" si="17"/>
        <v>0</v>
      </c>
      <c r="AT22" s="11"/>
      <c r="AU22" s="12">
        <f t="shared" si="18"/>
        <v>0</v>
      </c>
      <c r="AV22" s="11"/>
      <c r="AW22" s="12">
        <f t="shared" si="19"/>
        <v>0</v>
      </c>
      <c r="AX22" s="12"/>
      <c r="AY22" s="10">
        <f t="shared" si="20"/>
        <v>1474.9999999998238</v>
      </c>
    </row>
    <row r="23" spans="1:51" ht="14.25" thickBot="1" thickTop="1">
      <c r="A23" s="5" t="s">
        <v>20</v>
      </c>
      <c r="B23" s="46">
        <v>910.903</v>
      </c>
      <c r="C23" s="12">
        <f>(B23-B22)*B$5</f>
        <v>24.000000000114596</v>
      </c>
      <c r="D23" s="46">
        <v>989.097</v>
      </c>
      <c r="E23" s="12">
        <f t="shared" si="1"/>
        <v>0</v>
      </c>
      <c r="F23" s="46">
        <v>977.657</v>
      </c>
      <c r="G23" s="12">
        <f t="shared" si="2"/>
        <v>72.00000000000273</v>
      </c>
      <c r="H23" s="29">
        <v>1676.63</v>
      </c>
      <c r="I23" s="12">
        <f t="shared" si="3"/>
        <v>0</v>
      </c>
      <c r="J23" s="29">
        <v>1182.914</v>
      </c>
      <c r="K23" s="12">
        <f t="shared" si="4"/>
        <v>282.0000000001528</v>
      </c>
      <c r="L23" s="29">
        <v>98.179</v>
      </c>
      <c r="M23" s="12">
        <f t="shared" si="5"/>
        <v>0</v>
      </c>
      <c r="N23" s="29">
        <v>22.215</v>
      </c>
      <c r="O23" s="12">
        <f t="shared" si="6"/>
        <v>0</v>
      </c>
      <c r="P23" s="29">
        <v>22.842</v>
      </c>
      <c r="Q23" s="12">
        <f t="shared" si="7"/>
        <v>0</v>
      </c>
      <c r="R23" s="29">
        <v>75.52</v>
      </c>
      <c r="S23" s="12">
        <f t="shared" si="8"/>
        <v>0</v>
      </c>
      <c r="T23" s="57">
        <f t="shared" si="9"/>
        <v>378.0000000002701</v>
      </c>
      <c r="U23" s="29">
        <v>1846.071</v>
      </c>
      <c r="V23" s="12">
        <f t="shared" si="10"/>
        <v>203.99999999926877</v>
      </c>
      <c r="W23" s="30">
        <v>1373.6</v>
      </c>
      <c r="X23" s="12">
        <f t="shared" si="11"/>
        <v>239.99999999978172</v>
      </c>
      <c r="Y23" s="29">
        <v>305.965</v>
      </c>
      <c r="Z23" s="12">
        <f t="shared" si="12"/>
        <v>127.99999999992906</v>
      </c>
      <c r="AA23" s="46">
        <v>4784.454</v>
      </c>
      <c r="AB23" s="12">
        <f t="shared" si="13"/>
        <v>193.99999999950523</v>
      </c>
      <c r="AC23" s="33">
        <v>317.327</v>
      </c>
      <c r="AD23" s="12">
        <f t="shared" si="25"/>
        <v>5.999999999971806</v>
      </c>
      <c r="AE23" s="46">
        <v>2819.969</v>
      </c>
      <c r="AF23" s="12">
        <f t="shared" si="14"/>
        <v>218.99999999959618</v>
      </c>
      <c r="AG23" s="29">
        <v>123.217</v>
      </c>
      <c r="AH23" s="12">
        <f t="shared" si="21"/>
        <v>36.000000000001364</v>
      </c>
      <c r="AI23" s="29">
        <v>15.121</v>
      </c>
      <c r="AJ23" s="12">
        <f t="shared" si="22"/>
        <v>0</v>
      </c>
      <c r="AK23" s="29">
        <v>10.301</v>
      </c>
      <c r="AL23" s="12">
        <f t="shared" si="23"/>
        <v>30.00000000000469</v>
      </c>
      <c r="AM23" s="29">
        <v>66.74</v>
      </c>
      <c r="AN23" s="12">
        <f t="shared" si="24"/>
        <v>0</v>
      </c>
      <c r="AO23" s="57">
        <f t="shared" si="15"/>
        <v>1056.999999998059</v>
      </c>
      <c r="AP23" s="11"/>
      <c r="AQ23" s="12">
        <f t="shared" si="16"/>
        <v>0</v>
      </c>
      <c r="AR23" s="11"/>
      <c r="AS23" s="12">
        <f t="shared" si="17"/>
        <v>0</v>
      </c>
      <c r="AT23" s="11"/>
      <c r="AU23" s="12">
        <f t="shared" si="18"/>
        <v>0</v>
      </c>
      <c r="AV23" s="11"/>
      <c r="AW23" s="12">
        <f t="shared" si="19"/>
        <v>0</v>
      </c>
      <c r="AX23" s="12"/>
      <c r="AY23" s="10">
        <f t="shared" si="20"/>
        <v>1434.999999998329</v>
      </c>
    </row>
    <row r="24" spans="1:51" ht="14.25" thickBot="1" thickTop="1">
      <c r="A24" s="5" t="s">
        <v>21</v>
      </c>
      <c r="B24" s="46">
        <v>910.91</v>
      </c>
      <c r="C24" s="12">
        <f t="shared" si="0"/>
        <v>20.999999999844476</v>
      </c>
      <c r="D24" s="46">
        <v>989.097</v>
      </c>
      <c r="E24" s="12">
        <f t="shared" si="1"/>
        <v>0</v>
      </c>
      <c r="F24" s="46">
        <v>977.679</v>
      </c>
      <c r="G24" s="12">
        <f t="shared" si="2"/>
        <v>65.99999999980355</v>
      </c>
      <c r="H24" s="29">
        <v>1676.63</v>
      </c>
      <c r="I24" s="12">
        <f t="shared" si="3"/>
        <v>0</v>
      </c>
      <c r="J24" s="29">
        <v>1182.962</v>
      </c>
      <c r="K24" s="12">
        <f t="shared" si="4"/>
        <v>288.0000000000109</v>
      </c>
      <c r="L24" s="29">
        <v>98.179</v>
      </c>
      <c r="M24" s="12">
        <f t="shared" si="5"/>
        <v>0</v>
      </c>
      <c r="N24" s="29">
        <v>22.215</v>
      </c>
      <c r="O24" s="12">
        <f t="shared" si="6"/>
        <v>0</v>
      </c>
      <c r="P24" s="29">
        <v>22.842</v>
      </c>
      <c r="Q24" s="12">
        <f t="shared" si="7"/>
        <v>0</v>
      </c>
      <c r="R24" s="29">
        <v>75.52</v>
      </c>
      <c r="S24" s="12">
        <f t="shared" si="8"/>
        <v>0</v>
      </c>
      <c r="T24" s="57">
        <f t="shared" si="9"/>
        <v>374.99999999965894</v>
      </c>
      <c r="U24" s="29">
        <v>1846.102</v>
      </c>
      <c r="V24" s="12">
        <f t="shared" si="10"/>
        <v>186.00000000105865</v>
      </c>
      <c r="W24" s="30">
        <v>1373.67</v>
      </c>
      <c r="X24" s="12">
        <f t="shared" si="11"/>
        <v>210.00000000049113</v>
      </c>
      <c r="Y24" s="29">
        <v>305.993</v>
      </c>
      <c r="Z24" s="12">
        <f t="shared" si="12"/>
        <v>112.00000000008004</v>
      </c>
      <c r="AA24" s="46">
        <v>4784.55</v>
      </c>
      <c r="AB24" s="12">
        <f t="shared" si="13"/>
        <v>192.00000000091677</v>
      </c>
      <c r="AC24" s="33">
        <v>317.33</v>
      </c>
      <c r="AD24" s="12">
        <f t="shared" si="25"/>
        <v>5.999999999971806</v>
      </c>
      <c r="AE24" s="46">
        <v>2820.039</v>
      </c>
      <c r="AF24" s="12">
        <f t="shared" si="14"/>
        <v>210.00000000049113</v>
      </c>
      <c r="AG24" s="29">
        <v>123.224</v>
      </c>
      <c r="AH24" s="12">
        <f t="shared" si="21"/>
        <v>42.00000000003001</v>
      </c>
      <c r="AI24" s="29">
        <v>15.122</v>
      </c>
      <c r="AJ24" s="12">
        <f t="shared" si="22"/>
        <v>5.999999999996675</v>
      </c>
      <c r="AK24" s="29">
        <v>10.306</v>
      </c>
      <c r="AL24" s="12">
        <f t="shared" si="23"/>
        <v>29.99999999999403</v>
      </c>
      <c r="AM24" s="29">
        <v>66.75</v>
      </c>
      <c r="AN24" s="12">
        <f t="shared" si="24"/>
        <v>60.000000000030695</v>
      </c>
      <c r="AO24" s="57">
        <f t="shared" si="15"/>
        <v>1054.000000003061</v>
      </c>
      <c r="AP24" s="11"/>
      <c r="AQ24" s="12">
        <f t="shared" si="16"/>
        <v>0</v>
      </c>
      <c r="AR24" s="11"/>
      <c r="AS24" s="12">
        <f t="shared" si="17"/>
        <v>0</v>
      </c>
      <c r="AT24" s="11"/>
      <c r="AU24" s="12">
        <f t="shared" si="18"/>
        <v>0</v>
      </c>
      <c r="AV24" s="11"/>
      <c r="AW24" s="12">
        <f t="shared" si="19"/>
        <v>0</v>
      </c>
      <c r="AX24" s="12"/>
      <c r="AY24" s="10">
        <f t="shared" si="20"/>
        <v>1429.0000000027198</v>
      </c>
    </row>
    <row r="25" spans="1:51" ht="14.25" thickBot="1" thickTop="1">
      <c r="A25" s="5" t="s">
        <v>22</v>
      </c>
      <c r="B25" s="46">
        <v>910.916</v>
      </c>
      <c r="C25" s="12">
        <f t="shared" si="0"/>
        <v>18.000000000256478</v>
      </c>
      <c r="D25" s="46">
        <v>989.097</v>
      </c>
      <c r="E25" s="12">
        <f t="shared" si="1"/>
        <v>0</v>
      </c>
      <c r="F25" s="46">
        <v>977.701</v>
      </c>
      <c r="G25" s="12">
        <f t="shared" si="2"/>
        <v>66.00000000014461</v>
      </c>
      <c r="H25" s="29">
        <v>1676.63</v>
      </c>
      <c r="I25" s="12">
        <f t="shared" si="3"/>
        <v>0</v>
      </c>
      <c r="J25" s="29">
        <v>1183.005</v>
      </c>
      <c r="K25" s="12">
        <f t="shared" si="4"/>
        <v>258.0000000007203</v>
      </c>
      <c r="L25" s="29">
        <v>98.179</v>
      </c>
      <c r="M25" s="12">
        <f t="shared" si="5"/>
        <v>0</v>
      </c>
      <c r="N25" s="29">
        <v>22.215</v>
      </c>
      <c r="O25" s="12">
        <f t="shared" si="6"/>
        <v>0</v>
      </c>
      <c r="P25" s="29">
        <v>22.842</v>
      </c>
      <c r="Q25" s="12">
        <f t="shared" si="7"/>
        <v>0</v>
      </c>
      <c r="R25" s="29">
        <v>75.52</v>
      </c>
      <c r="S25" s="12">
        <f t="shared" si="8"/>
        <v>0</v>
      </c>
      <c r="T25" s="57">
        <f t="shared" si="9"/>
        <v>342.0000000011214</v>
      </c>
      <c r="U25" s="29">
        <v>1846.131</v>
      </c>
      <c r="V25" s="12">
        <f t="shared" si="10"/>
        <v>173.99999999997817</v>
      </c>
      <c r="W25" s="30">
        <v>1373.71</v>
      </c>
      <c r="X25" s="12">
        <f t="shared" si="11"/>
        <v>119.99999999989086</v>
      </c>
      <c r="Y25" s="29">
        <v>306.024</v>
      </c>
      <c r="Z25" s="12">
        <f t="shared" si="12"/>
        <v>124.00000000002365</v>
      </c>
      <c r="AA25" s="46">
        <v>4784.644</v>
      </c>
      <c r="AB25" s="12">
        <f t="shared" si="13"/>
        <v>188.00000000010186</v>
      </c>
      <c r="AC25" s="33">
        <v>317.336</v>
      </c>
      <c r="AD25" s="12">
        <f t="shared" si="25"/>
        <v>12.000000000057298</v>
      </c>
      <c r="AE25" s="46">
        <v>2820.106</v>
      </c>
      <c r="AF25" s="12">
        <f t="shared" si="14"/>
        <v>201.00000000002183</v>
      </c>
      <c r="AG25" s="29">
        <v>123.231</v>
      </c>
      <c r="AH25" s="12">
        <f t="shared" si="21"/>
        <v>41.99999999994475</v>
      </c>
      <c r="AI25" s="29">
        <v>15.122</v>
      </c>
      <c r="AJ25" s="12">
        <f t="shared" si="22"/>
        <v>0</v>
      </c>
      <c r="AK25" s="29">
        <v>10.31</v>
      </c>
      <c r="AL25" s="12">
        <f t="shared" si="23"/>
        <v>24.000000000008015</v>
      </c>
      <c r="AM25" s="29">
        <v>66.75</v>
      </c>
      <c r="AN25" s="12">
        <f t="shared" si="24"/>
        <v>0</v>
      </c>
      <c r="AO25" s="57">
        <f t="shared" si="15"/>
        <v>885.0000000000264</v>
      </c>
      <c r="AP25" s="11"/>
      <c r="AQ25" s="12">
        <f t="shared" si="16"/>
        <v>0</v>
      </c>
      <c r="AR25" s="11"/>
      <c r="AS25" s="12">
        <f t="shared" si="17"/>
        <v>0</v>
      </c>
      <c r="AT25" s="11"/>
      <c r="AU25" s="12">
        <f t="shared" si="18"/>
        <v>0</v>
      </c>
      <c r="AV25" s="11"/>
      <c r="AW25" s="12">
        <f t="shared" si="19"/>
        <v>0</v>
      </c>
      <c r="AX25" s="12"/>
      <c r="AY25" s="10">
        <f t="shared" si="20"/>
        <v>1227.0000000011478</v>
      </c>
    </row>
    <row r="26" spans="1:51" ht="14.25" thickBot="1" thickTop="1">
      <c r="A26" s="5" t="s">
        <v>23</v>
      </c>
      <c r="B26" s="46">
        <v>910.92</v>
      </c>
      <c r="C26" s="12">
        <f t="shared" si="0"/>
        <v>11.999999999716238</v>
      </c>
      <c r="D26" s="46">
        <v>989.097</v>
      </c>
      <c r="E26" s="12">
        <f t="shared" si="1"/>
        <v>0</v>
      </c>
      <c r="F26" s="46">
        <v>977.724</v>
      </c>
      <c r="G26" s="12">
        <f t="shared" si="2"/>
        <v>69.00000000007367</v>
      </c>
      <c r="H26" s="29">
        <v>1676.63</v>
      </c>
      <c r="I26" s="12">
        <f t="shared" si="3"/>
        <v>0</v>
      </c>
      <c r="J26" s="29">
        <v>1183.051</v>
      </c>
      <c r="K26" s="12">
        <f t="shared" si="4"/>
        <v>275.99999999893043</v>
      </c>
      <c r="L26" s="29">
        <v>98.179</v>
      </c>
      <c r="M26" s="12">
        <f t="shared" si="5"/>
        <v>0</v>
      </c>
      <c r="N26" s="29">
        <v>22.215</v>
      </c>
      <c r="O26" s="12">
        <f t="shared" si="6"/>
        <v>0</v>
      </c>
      <c r="P26" s="29">
        <v>22.842</v>
      </c>
      <c r="Q26" s="12">
        <f t="shared" si="7"/>
        <v>0</v>
      </c>
      <c r="R26" s="29">
        <v>75.52</v>
      </c>
      <c r="S26" s="12">
        <f t="shared" si="8"/>
        <v>0</v>
      </c>
      <c r="T26" s="57">
        <f t="shared" si="9"/>
        <v>356.99999999872034</v>
      </c>
      <c r="U26" s="29">
        <v>1846.162</v>
      </c>
      <c r="V26" s="12">
        <f t="shared" si="10"/>
        <v>185.9999999996944</v>
      </c>
      <c r="W26" s="30">
        <v>1373.74</v>
      </c>
      <c r="X26" s="12">
        <f t="shared" si="11"/>
        <v>89.99999999991815</v>
      </c>
      <c r="Y26" s="29">
        <v>306.059</v>
      </c>
      <c r="Z26" s="12">
        <f t="shared" si="12"/>
        <v>140.00000000010004</v>
      </c>
      <c r="AA26" s="46">
        <v>4784.746</v>
      </c>
      <c r="AB26" s="12">
        <f t="shared" si="13"/>
        <v>203.9999999997235</v>
      </c>
      <c r="AC26" s="33">
        <v>317.339</v>
      </c>
      <c r="AD26" s="12">
        <f t="shared" si="25"/>
        <v>5.999999999971806</v>
      </c>
      <c r="AE26" s="46">
        <v>2820.182</v>
      </c>
      <c r="AF26" s="12">
        <f t="shared" si="14"/>
        <v>227.99999999870124</v>
      </c>
      <c r="AG26" s="29">
        <v>123.238</v>
      </c>
      <c r="AH26" s="12">
        <f t="shared" si="21"/>
        <v>42.00000000003001</v>
      </c>
      <c r="AI26" s="29">
        <v>15.122</v>
      </c>
      <c r="AJ26" s="12">
        <f t="shared" si="22"/>
        <v>0</v>
      </c>
      <c r="AK26" s="29">
        <v>10.315</v>
      </c>
      <c r="AL26" s="12">
        <f t="shared" si="23"/>
        <v>29.99999999999403</v>
      </c>
      <c r="AM26" s="29">
        <v>66.75</v>
      </c>
      <c r="AN26" s="12">
        <f t="shared" si="24"/>
        <v>0</v>
      </c>
      <c r="AO26" s="57">
        <f t="shared" si="15"/>
        <v>925.9999999981333</v>
      </c>
      <c r="AP26" s="11"/>
      <c r="AQ26" s="12">
        <f t="shared" si="16"/>
        <v>0</v>
      </c>
      <c r="AR26" s="11"/>
      <c r="AS26" s="12">
        <f t="shared" si="17"/>
        <v>0</v>
      </c>
      <c r="AT26" s="11"/>
      <c r="AU26" s="12">
        <f t="shared" si="18"/>
        <v>0</v>
      </c>
      <c r="AV26" s="11"/>
      <c r="AW26" s="12">
        <f t="shared" si="19"/>
        <v>0</v>
      </c>
      <c r="AX26" s="12"/>
      <c r="AY26" s="10">
        <f t="shared" si="20"/>
        <v>1282.9999999968536</v>
      </c>
    </row>
    <row r="27" spans="1:51" ht="14.25" thickBot="1" thickTop="1">
      <c r="A27" s="5" t="s">
        <v>24</v>
      </c>
      <c r="B27" s="46">
        <v>910.922</v>
      </c>
      <c r="C27" s="12">
        <f t="shared" si="0"/>
        <v>6.000000000199179</v>
      </c>
      <c r="D27" s="46">
        <v>989.097</v>
      </c>
      <c r="E27" s="12">
        <f t="shared" si="1"/>
        <v>0</v>
      </c>
      <c r="F27" s="46">
        <v>977.743</v>
      </c>
      <c r="G27" s="12">
        <f t="shared" si="2"/>
        <v>57.00000000001637</v>
      </c>
      <c r="H27" s="29">
        <v>1676.63</v>
      </c>
      <c r="I27" s="12">
        <f t="shared" si="3"/>
        <v>0</v>
      </c>
      <c r="J27" s="29">
        <v>1183.088</v>
      </c>
      <c r="K27" s="12">
        <f t="shared" si="4"/>
        <v>222.00000000020736</v>
      </c>
      <c r="L27" s="29">
        <v>98.179</v>
      </c>
      <c r="M27" s="12">
        <f t="shared" si="5"/>
        <v>0</v>
      </c>
      <c r="N27" s="29">
        <v>22.215</v>
      </c>
      <c r="O27" s="12">
        <f t="shared" si="6"/>
        <v>0</v>
      </c>
      <c r="P27" s="29">
        <v>22.842</v>
      </c>
      <c r="Q27" s="12">
        <f t="shared" si="7"/>
        <v>0</v>
      </c>
      <c r="R27" s="29">
        <v>75.52</v>
      </c>
      <c r="S27" s="12">
        <f t="shared" si="8"/>
        <v>0</v>
      </c>
      <c r="T27" s="57">
        <f t="shared" si="9"/>
        <v>285.0000000004229</v>
      </c>
      <c r="U27" s="29">
        <v>1846.189</v>
      </c>
      <c r="V27" s="12">
        <f t="shared" si="10"/>
        <v>162.00000000026193</v>
      </c>
      <c r="W27" s="30">
        <v>1373.76</v>
      </c>
      <c r="X27" s="12">
        <f t="shared" si="11"/>
        <v>59.99999999994543</v>
      </c>
      <c r="Y27" s="29">
        <v>306.087</v>
      </c>
      <c r="Z27" s="12">
        <f t="shared" si="12"/>
        <v>111.99999999985266</v>
      </c>
      <c r="AA27" s="46">
        <v>4784.833</v>
      </c>
      <c r="AB27" s="12">
        <f t="shared" si="13"/>
        <v>173.99999999906868</v>
      </c>
      <c r="AC27" s="33">
        <v>317.341</v>
      </c>
      <c r="AD27" s="12">
        <f t="shared" si="25"/>
        <v>4.000000000019099</v>
      </c>
      <c r="AE27" s="46">
        <v>2820.253</v>
      </c>
      <c r="AF27" s="12">
        <f t="shared" si="14"/>
        <v>213.0000000011023</v>
      </c>
      <c r="AG27" s="29">
        <v>123.244</v>
      </c>
      <c r="AH27" s="12">
        <f t="shared" si="21"/>
        <v>36.000000000001364</v>
      </c>
      <c r="AI27" s="29">
        <v>15.123</v>
      </c>
      <c r="AJ27" s="12">
        <f t="shared" si="22"/>
        <v>5.999999999996675</v>
      </c>
      <c r="AK27" s="29">
        <v>10.319</v>
      </c>
      <c r="AL27" s="12">
        <f t="shared" si="23"/>
        <v>24.000000000008015</v>
      </c>
      <c r="AM27" s="29">
        <v>66.75</v>
      </c>
      <c r="AN27" s="12">
        <f t="shared" si="24"/>
        <v>0</v>
      </c>
      <c r="AO27" s="57">
        <f t="shared" si="15"/>
        <v>791.0000000002563</v>
      </c>
      <c r="AP27" s="11"/>
      <c r="AQ27" s="12">
        <f t="shared" si="16"/>
        <v>0</v>
      </c>
      <c r="AR27" s="11"/>
      <c r="AS27" s="12">
        <f t="shared" si="17"/>
        <v>0</v>
      </c>
      <c r="AT27" s="11"/>
      <c r="AU27" s="12">
        <f t="shared" si="18"/>
        <v>0</v>
      </c>
      <c r="AV27" s="11"/>
      <c r="AW27" s="12">
        <f t="shared" si="19"/>
        <v>0</v>
      </c>
      <c r="AX27" s="12"/>
      <c r="AY27" s="10">
        <f t="shared" si="20"/>
        <v>1076.000000000679</v>
      </c>
    </row>
    <row r="28" spans="1:51" ht="14.25" thickBot="1" thickTop="1">
      <c r="A28" s="5" t="s">
        <v>25</v>
      </c>
      <c r="B28" s="46">
        <v>910.924</v>
      </c>
      <c r="C28" s="12">
        <f t="shared" si="0"/>
        <v>5.999999999858119</v>
      </c>
      <c r="D28" s="46">
        <v>989.097</v>
      </c>
      <c r="E28" s="12">
        <f t="shared" si="1"/>
        <v>0</v>
      </c>
      <c r="F28" s="46">
        <v>977.767</v>
      </c>
      <c r="G28" s="12">
        <f t="shared" si="2"/>
        <v>72.00000000000273</v>
      </c>
      <c r="H28" s="29">
        <v>1676.63</v>
      </c>
      <c r="I28" s="12">
        <f t="shared" si="3"/>
        <v>0</v>
      </c>
      <c r="J28" s="29">
        <v>1183.134</v>
      </c>
      <c r="K28" s="12">
        <f t="shared" si="4"/>
        <v>276.0000000002947</v>
      </c>
      <c r="L28" s="29">
        <v>98.179</v>
      </c>
      <c r="M28" s="12">
        <f t="shared" si="5"/>
        <v>0</v>
      </c>
      <c r="N28" s="29">
        <v>22.215</v>
      </c>
      <c r="O28" s="12">
        <f t="shared" si="6"/>
        <v>0</v>
      </c>
      <c r="P28" s="29">
        <v>22.842</v>
      </c>
      <c r="Q28" s="12">
        <f t="shared" si="7"/>
        <v>0</v>
      </c>
      <c r="R28" s="29">
        <v>75.52</v>
      </c>
      <c r="S28" s="12">
        <f t="shared" si="8"/>
        <v>0</v>
      </c>
      <c r="T28" s="57">
        <f t="shared" si="9"/>
        <v>354.0000000001555</v>
      </c>
      <c r="U28" s="29">
        <v>1846.221</v>
      </c>
      <c r="V28" s="12">
        <f t="shared" si="10"/>
        <v>191.99999999955253</v>
      </c>
      <c r="W28" s="30">
        <v>1373.78</v>
      </c>
      <c r="X28" s="12">
        <f t="shared" si="11"/>
        <v>59.99999999994543</v>
      </c>
      <c r="Y28" s="29">
        <v>306.123</v>
      </c>
      <c r="Z28" s="12">
        <f t="shared" si="12"/>
        <v>144.00000000000546</v>
      </c>
      <c r="AA28" s="46">
        <v>4784.942</v>
      </c>
      <c r="AB28" s="12">
        <f t="shared" si="13"/>
        <v>218.0000000007567</v>
      </c>
      <c r="AC28" s="33">
        <v>317.344</v>
      </c>
      <c r="AD28" s="12">
        <f t="shared" si="25"/>
        <v>5.999999999971806</v>
      </c>
      <c r="AE28" s="46">
        <v>2820.341</v>
      </c>
      <c r="AF28" s="12">
        <f t="shared" si="14"/>
        <v>263.9999999992142</v>
      </c>
      <c r="AG28" s="29">
        <v>123.252</v>
      </c>
      <c r="AH28" s="12">
        <f t="shared" si="21"/>
        <v>47.9999999999734</v>
      </c>
      <c r="AI28" s="29">
        <v>15.123</v>
      </c>
      <c r="AJ28" s="12">
        <f t="shared" si="22"/>
        <v>0</v>
      </c>
      <c r="AK28" s="29">
        <v>10.324</v>
      </c>
      <c r="AL28" s="12">
        <f t="shared" si="23"/>
        <v>29.99999999999403</v>
      </c>
      <c r="AM28" s="29">
        <v>66.76</v>
      </c>
      <c r="AN28" s="12">
        <f t="shared" si="24"/>
        <v>60.000000000030695</v>
      </c>
      <c r="AO28" s="57">
        <f t="shared" si="15"/>
        <v>1021.9999999994443</v>
      </c>
      <c r="AP28" s="11"/>
      <c r="AQ28" s="12">
        <f t="shared" si="16"/>
        <v>0</v>
      </c>
      <c r="AR28" s="11"/>
      <c r="AS28" s="12">
        <f t="shared" si="17"/>
        <v>0</v>
      </c>
      <c r="AT28" s="11"/>
      <c r="AU28" s="12">
        <f t="shared" si="18"/>
        <v>0</v>
      </c>
      <c r="AV28" s="11"/>
      <c r="AW28" s="12">
        <f t="shared" si="19"/>
        <v>0</v>
      </c>
      <c r="AX28" s="12"/>
      <c r="AY28" s="10">
        <f t="shared" si="20"/>
        <v>1375.9999999995998</v>
      </c>
    </row>
    <row r="29" spans="1:51" ht="14.25" thickBot="1" thickTop="1">
      <c r="A29" s="5" t="s">
        <v>26</v>
      </c>
      <c r="B29" s="46">
        <v>910.926</v>
      </c>
      <c r="C29" s="12">
        <f t="shared" si="0"/>
        <v>6.000000000199179</v>
      </c>
      <c r="D29" s="46">
        <v>989.097</v>
      </c>
      <c r="E29" s="12">
        <f t="shared" si="1"/>
        <v>0</v>
      </c>
      <c r="F29" s="46">
        <v>977.797</v>
      </c>
      <c r="G29" s="12">
        <f t="shared" si="2"/>
        <v>89.99999999991815</v>
      </c>
      <c r="H29" s="29">
        <v>1676.63</v>
      </c>
      <c r="I29" s="12">
        <f t="shared" si="3"/>
        <v>0</v>
      </c>
      <c r="J29" s="29">
        <v>1183.186</v>
      </c>
      <c r="K29" s="12">
        <f t="shared" si="4"/>
        <v>311.9999999994434</v>
      </c>
      <c r="L29" s="29">
        <v>98.179</v>
      </c>
      <c r="M29" s="12">
        <f t="shared" si="5"/>
        <v>0</v>
      </c>
      <c r="N29" s="29">
        <v>22.215</v>
      </c>
      <c r="O29" s="12">
        <f t="shared" si="6"/>
        <v>0</v>
      </c>
      <c r="P29" s="29">
        <v>22.842</v>
      </c>
      <c r="Q29" s="12">
        <f t="shared" si="7"/>
        <v>0</v>
      </c>
      <c r="R29" s="29">
        <v>75.52</v>
      </c>
      <c r="S29" s="12">
        <f t="shared" si="8"/>
        <v>0</v>
      </c>
      <c r="T29" s="57">
        <f t="shared" si="9"/>
        <v>407.9999999995607</v>
      </c>
      <c r="U29" s="29">
        <v>1846.257</v>
      </c>
      <c r="V29" s="12">
        <f t="shared" si="10"/>
        <v>216.00000000034925</v>
      </c>
      <c r="W29" s="30">
        <v>1373.8</v>
      </c>
      <c r="X29" s="12">
        <f t="shared" si="11"/>
        <v>59.99999999994543</v>
      </c>
      <c r="Y29" s="29">
        <v>306.159</v>
      </c>
      <c r="Z29" s="12">
        <f t="shared" si="12"/>
        <v>144.00000000000546</v>
      </c>
      <c r="AA29" s="46">
        <v>4785.066</v>
      </c>
      <c r="AB29" s="12">
        <f t="shared" si="13"/>
        <v>247.99999999959255</v>
      </c>
      <c r="AC29" s="33">
        <v>317.348</v>
      </c>
      <c r="AD29" s="12">
        <f t="shared" si="25"/>
        <v>8.000000000038199</v>
      </c>
      <c r="AE29" s="46">
        <v>2820.441</v>
      </c>
      <c r="AF29" s="12">
        <f t="shared" si="14"/>
        <v>299.99999999972715</v>
      </c>
      <c r="AG29" s="29">
        <v>123.259</v>
      </c>
      <c r="AH29" s="12">
        <f t="shared" si="21"/>
        <v>42.00000000003001</v>
      </c>
      <c r="AI29" s="29">
        <v>15.123</v>
      </c>
      <c r="AJ29" s="12">
        <f t="shared" si="22"/>
        <v>0</v>
      </c>
      <c r="AK29" s="29">
        <v>10.33</v>
      </c>
      <c r="AL29" s="12">
        <f t="shared" si="23"/>
        <v>36.000000000001364</v>
      </c>
      <c r="AM29" s="29">
        <v>66.76</v>
      </c>
      <c r="AN29" s="12">
        <f t="shared" si="24"/>
        <v>0</v>
      </c>
      <c r="AO29" s="57">
        <f t="shared" si="15"/>
        <v>1053.9999999996894</v>
      </c>
      <c r="AP29" s="11"/>
      <c r="AQ29" s="12">
        <f t="shared" si="16"/>
        <v>0</v>
      </c>
      <c r="AR29" s="11"/>
      <c r="AS29" s="12">
        <f t="shared" si="17"/>
        <v>0</v>
      </c>
      <c r="AT29" s="11"/>
      <c r="AU29" s="12">
        <f t="shared" si="18"/>
        <v>0</v>
      </c>
      <c r="AV29" s="11"/>
      <c r="AW29" s="12">
        <f t="shared" si="19"/>
        <v>0</v>
      </c>
      <c r="AX29" s="12"/>
      <c r="AY29" s="10">
        <f t="shared" si="20"/>
        <v>1461.9999999992501</v>
      </c>
    </row>
    <row r="30" spans="1:51" ht="14.25" thickBot="1" thickTop="1">
      <c r="A30" s="5" t="s">
        <v>27</v>
      </c>
      <c r="B30" s="46">
        <v>910.928</v>
      </c>
      <c r="C30" s="12">
        <f t="shared" si="0"/>
        <v>5.999999999858119</v>
      </c>
      <c r="D30" s="46">
        <v>989.097</v>
      </c>
      <c r="E30" s="12">
        <f t="shared" si="1"/>
        <v>0</v>
      </c>
      <c r="F30" s="46">
        <v>977.818</v>
      </c>
      <c r="G30" s="12">
        <f t="shared" si="2"/>
        <v>62.99999999987449</v>
      </c>
      <c r="H30" s="29">
        <v>1676.63</v>
      </c>
      <c r="I30" s="12">
        <f t="shared" si="3"/>
        <v>0</v>
      </c>
      <c r="J30" s="29">
        <v>1183.222</v>
      </c>
      <c r="K30" s="12">
        <f t="shared" si="4"/>
        <v>216.00000000034925</v>
      </c>
      <c r="L30" s="29">
        <v>98.179</v>
      </c>
      <c r="M30" s="12">
        <f t="shared" si="5"/>
        <v>0</v>
      </c>
      <c r="N30" s="29">
        <v>22.215</v>
      </c>
      <c r="O30" s="12">
        <f t="shared" si="6"/>
        <v>0</v>
      </c>
      <c r="P30" s="29">
        <v>22.842</v>
      </c>
      <c r="Q30" s="12">
        <f t="shared" si="7"/>
        <v>0</v>
      </c>
      <c r="R30" s="29">
        <v>75.52</v>
      </c>
      <c r="S30" s="12">
        <f t="shared" si="8"/>
        <v>0</v>
      </c>
      <c r="T30" s="57">
        <f t="shared" si="9"/>
        <v>285.00000000008185</v>
      </c>
      <c r="U30" s="29">
        <v>1846.281</v>
      </c>
      <c r="V30" s="12">
        <f t="shared" si="10"/>
        <v>143.99999999932334</v>
      </c>
      <c r="W30" s="30">
        <v>1373.82</v>
      </c>
      <c r="X30" s="12">
        <f t="shared" si="11"/>
        <v>59.99999999994543</v>
      </c>
      <c r="Y30" s="29">
        <v>306.186</v>
      </c>
      <c r="Z30" s="12">
        <f t="shared" si="12"/>
        <v>107.99999999994725</v>
      </c>
      <c r="AA30" s="46">
        <v>4785.154</v>
      </c>
      <c r="AB30" s="12">
        <f t="shared" si="13"/>
        <v>176.00000000129512</v>
      </c>
      <c r="AC30" s="33">
        <v>317.351</v>
      </c>
      <c r="AD30" s="12">
        <f t="shared" si="25"/>
        <v>5.999999999971806</v>
      </c>
      <c r="AE30" s="46">
        <v>2820.514</v>
      </c>
      <c r="AF30" s="12">
        <f t="shared" si="14"/>
        <v>219.00000000096043</v>
      </c>
      <c r="AG30" s="29">
        <v>123.265</v>
      </c>
      <c r="AH30" s="12">
        <f t="shared" si="21"/>
        <v>36.000000000001364</v>
      </c>
      <c r="AI30" s="29">
        <v>15.123</v>
      </c>
      <c r="AJ30" s="12">
        <f t="shared" si="22"/>
        <v>0</v>
      </c>
      <c r="AK30" s="29">
        <v>10.334</v>
      </c>
      <c r="AL30" s="12">
        <f t="shared" si="23"/>
        <v>23.999999999997357</v>
      </c>
      <c r="AM30" s="29">
        <v>66.76</v>
      </c>
      <c r="AN30" s="12">
        <f t="shared" si="24"/>
        <v>0</v>
      </c>
      <c r="AO30" s="57">
        <f t="shared" si="15"/>
        <v>773.0000000014421</v>
      </c>
      <c r="AP30" s="11"/>
      <c r="AQ30" s="12">
        <f t="shared" si="16"/>
        <v>0</v>
      </c>
      <c r="AR30" s="11"/>
      <c r="AS30" s="12">
        <f t="shared" si="17"/>
        <v>0</v>
      </c>
      <c r="AT30" s="11"/>
      <c r="AU30" s="12">
        <f t="shared" si="18"/>
        <v>0</v>
      </c>
      <c r="AV30" s="11"/>
      <c r="AW30" s="12">
        <f t="shared" si="19"/>
        <v>0</v>
      </c>
      <c r="AX30" s="12"/>
      <c r="AY30" s="10">
        <f t="shared" si="20"/>
        <v>1058.0000000015239</v>
      </c>
    </row>
    <row r="31" spans="1:51" ht="14.25" thickBot="1" thickTop="1">
      <c r="A31" s="5" t="s">
        <v>28</v>
      </c>
      <c r="B31" s="49">
        <v>910.931</v>
      </c>
      <c r="C31" s="28">
        <f>(B31-B30)*B$5</f>
        <v>9.000000000128239</v>
      </c>
      <c r="D31" s="46">
        <v>989.097</v>
      </c>
      <c r="E31" s="28">
        <f>(D31-D30)*D$5</f>
        <v>0</v>
      </c>
      <c r="F31" s="46">
        <v>977.849</v>
      </c>
      <c r="G31" s="28">
        <f>(F31-F30)*F$5</f>
        <v>93.00000000018827</v>
      </c>
      <c r="H31" s="29">
        <v>1676.63</v>
      </c>
      <c r="I31" s="12">
        <f t="shared" si="3"/>
        <v>0</v>
      </c>
      <c r="J31" s="29">
        <v>1183.274</v>
      </c>
      <c r="K31" s="12">
        <f t="shared" si="4"/>
        <v>311.9999999994434</v>
      </c>
      <c r="L31" s="29">
        <v>98.179</v>
      </c>
      <c r="M31" s="28">
        <f>(L31-L30)*L$5</f>
        <v>0</v>
      </c>
      <c r="N31" s="29">
        <v>22.215</v>
      </c>
      <c r="O31" s="28">
        <f>(N31-N30)*N$5</f>
        <v>0</v>
      </c>
      <c r="P31" s="29">
        <v>22.842</v>
      </c>
      <c r="Q31" s="28">
        <f>(P31-P30)*P$5</f>
        <v>0</v>
      </c>
      <c r="R31" s="29">
        <v>75.52</v>
      </c>
      <c r="S31" s="28">
        <f>(R31-R30)*R$5</f>
        <v>0</v>
      </c>
      <c r="T31" s="57">
        <f t="shared" si="9"/>
        <v>413.9999999997599</v>
      </c>
      <c r="U31" s="29">
        <v>1846.314</v>
      </c>
      <c r="V31" s="28">
        <f>(U31-U30)*U$5</f>
        <v>198.0000000007749</v>
      </c>
      <c r="W31" s="30">
        <v>1373.85</v>
      </c>
      <c r="X31" s="28">
        <f>(W31-W30)*W$5</f>
        <v>89.99999999991815</v>
      </c>
      <c r="Y31" s="29">
        <v>306.226</v>
      </c>
      <c r="Z31" s="28">
        <f>(Y31-Y30)*Y$5</f>
        <v>160.00000000008185</v>
      </c>
      <c r="AA31" s="49">
        <v>4785.282</v>
      </c>
      <c r="AB31" s="28">
        <f>(AA31-AA30)*AA$5</f>
        <v>255.99999999940337</v>
      </c>
      <c r="AC31" s="36">
        <v>317.356</v>
      </c>
      <c r="AD31" s="28">
        <f>(AC31-AC30)*AC$5</f>
        <v>9.999999999990905</v>
      </c>
      <c r="AE31" s="49">
        <v>2820.618</v>
      </c>
      <c r="AF31" s="28">
        <f>(AE31-AE30)*AE$5</f>
        <v>311.9999999994434</v>
      </c>
      <c r="AG31" s="29">
        <v>123.272</v>
      </c>
      <c r="AH31" s="28">
        <f>(AG31-AG30)*AG$5</f>
        <v>42.00000000003001</v>
      </c>
      <c r="AI31" s="29">
        <v>15.123</v>
      </c>
      <c r="AJ31" s="28">
        <f>(AI31-AI30)*AI$5</f>
        <v>0</v>
      </c>
      <c r="AK31" s="29">
        <v>10.341</v>
      </c>
      <c r="AL31" s="28">
        <f>(AK31-AK30)*AK$5</f>
        <v>41.99999999999804</v>
      </c>
      <c r="AM31" s="29">
        <v>66.77</v>
      </c>
      <c r="AN31" s="28">
        <f>(AM31-AM30)*AM$5</f>
        <v>59.99999999994543</v>
      </c>
      <c r="AO31" s="57">
        <f t="shared" si="15"/>
        <v>1169.999999999586</v>
      </c>
      <c r="AP31" s="27"/>
      <c r="AQ31" s="28">
        <f>(AP31-AP30)*AP$5</f>
        <v>0</v>
      </c>
      <c r="AR31" s="27"/>
      <c r="AS31" s="28">
        <f>(AR31-AR30)*AR$5</f>
        <v>0</v>
      </c>
      <c r="AT31" s="27"/>
      <c r="AU31" s="28">
        <f>(AT31-AT30)*AT$5</f>
        <v>0</v>
      </c>
      <c r="AV31" s="27"/>
      <c r="AW31" s="28">
        <f>(AV31-AV30)*AV$5</f>
        <v>0</v>
      </c>
      <c r="AX31" s="28"/>
      <c r="AY31" s="10">
        <f t="shared" si="20"/>
        <v>1583.9999999993458</v>
      </c>
    </row>
    <row r="32" spans="1:51" ht="14.25" thickBot="1" thickTop="1">
      <c r="A32" s="5" t="s">
        <v>38</v>
      </c>
      <c r="B32" s="51">
        <v>910.933</v>
      </c>
      <c r="C32" s="14">
        <f>(B32-B30)*B$5</f>
        <v>14.999999999986358</v>
      </c>
      <c r="D32" s="46">
        <v>989.097</v>
      </c>
      <c r="E32" s="14">
        <f>(D32-D30)*D$5</f>
        <v>0</v>
      </c>
      <c r="F32" s="46">
        <v>977.862</v>
      </c>
      <c r="G32" s="14">
        <f>(F32-F31)*F$5</f>
        <v>38.99999999975989</v>
      </c>
      <c r="H32" s="29">
        <v>1676.63</v>
      </c>
      <c r="I32" s="14">
        <f>(H32-H30)*H$5</f>
        <v>0</v>
      </c>
      <c r="J32" s="29">
        <v>1183.295</v>
      </c>
      <c r="K32" s="14">
        <f>(J32-J30)*J$5</f>
        <v>438.0000000005566</v>
      </c>
      <c r="L32" s="29">
        <v>98.179</v>
      </c>
      <c r="M32" s="14">
        <f>(L32-L30)*L$5</f>
        <v>0</v>
      </c>
      <c r="N32" s="29">
        <v>22.215</v>
      </c>
      <c r="O32" s="14">
        <f>(N32-N30)*N$5</f>
        <v>0</v>
      </c>
      <c r="P32" s="29">
        <v>22.842</v>
      </c>
      <c r="Q32" s="14">
        <f>(P32-P30)*P$5</f>
        <v>0</v>
      </c>
      <c r="R32" s="29">
        <v>75.52</v>
      </c>
      <c r="S32" s="14">
        <f>(R32-R30)*R$5</f>
        <v>0</v>
      </c>
      <c r="T32" s="57">
        <f t="shared" si="9"/>
        <v>492.00000000030286</v>
      </c>
      <c r="U32" s="29">
        <v>1846.327</v>
      </c>
      <c r="V32" s="14">
        <f>(U32-U31)*U$5</f>
        <v>77.99999999951979</v>
      </c>
      <c r="W32" s="30">
        <v>1373.86</v>
      </c>
      <c r="X32" s="14">
        <f>(W32-W31)*W$5</f>
        <v>29.999999999972715</v>
      </c>
      <c r="Y32" s="29">
        <v>306.243</v>
      </c>
      <c r="Z32" s="14">
        <f>(Y32-Y31)*Y$5</f>
        <v>67.99999999998363</v>
      </c>
      <c r="AA32" s="51">
        <v>4785.336</v>
      </c>
      <c r="AB32" s="14">
        <f>(AA32-AA31)*AA$5</f>
        <v>108.00000000017462</v>
      </c>
      <c r="AC32" s="38">
        <v>317.358</v>
      </c>
      <c r="AD32" s="14">
        <f>(AC32-AC31)*AC$5</f>
        <v>4.000000000019099</v>
      </c>
      <c r="AE32" s="51">
        <v>2820.661</v>
      </c>
      <c r="AF32" s="14">
        <f>(AE32-AE31)*AE$5</f>
        <v>129.00000000036016</v>
      </c>
      <c r="AG32" s="29">
        <v>123.275</v>
      </c>
      <c r="AH32" s="14">
        <f>(AG32-AG31)*AG$5</f>
        <v>18.000000000000682</v>
      </c>
      <c r="AI32" s="29">
        <v>15.123</v>
      </c>
      <c r="AJ32" s="14">
        <f>(AI32-AI31)*AI$5</f>
        <v>0</v>
      </c>
      <c r="AK32" s="29">
        <v>10.344</v>
      </c>
      <c r="AL32" s="14">
        <f>(AK32-AK31)*AK$5</f>
        <v>18.000000000000682</v>
      </c>
      <c r="AM32" s="29">
        <v>66.77</v>
      </c>
      <c r="AN32" s="14">
        <f>(AM32-AM31)*AM$5</f>
        <v>0</v>
      </c>
      <c r="AO32" s="57">
        <f t="shared" si="15"/>
        <v>453.0000000000314</v>
      </c>
      <c r="AP32" s="13"/>
      <c r="AQ32" s="14">
        <f>(AP32-AP31)*AP$5</f>
        <v>0</v>
      </c>
      <c r="AR32" s="13"/>
      <c r="AS32" s="14">
        <f>(AR32-AR31)*AR$5</f>
        <v>0</v>
      </c>
      <c r="AT32" s="13"/>
      <c r="AU32" s="14">
        <f>(AT32-AT31)*AT$5</f>
        <v>0</v>
      </c>
      <c r="AV32" s="13"/>
      <c r="AW32" s="14">
        <f>(AV32-AV31)*AV$5</f>
        <v>0</v>
      </c>
      <c r="AX32" s="62"/>
      <c r="AY32" s="10">
        <f t="shared" si="20"/>
        <v>945.0000000003342</v>
      </c>
    </row>
    <row r="33" spans="2:51" ht="14.25" thickBot="1" thickTop="1">
      <c r="B33" s="15"/>
      <c r="C33" s="16">
        <f>SUM(C8:C32)</f>
        <v>1325.09700000024</v>
      </c>
      <c r="D33" s="15"/>
      <c r="E33" s="16">
        <f>SUM(E8:E32)</f>
        <v>346.00000000000364</v>
      </c>
      <c r="F33" s="15"/>
      <c r="G33" s="16">
        <f>SUM(G8:G32)</f>
        <v>1673.9999999999782</v>
      </c>
      <c r="H33" s="15"/>
      <c r="I33" s="16">
        <f>SUM(I8:I32)</f>
        <v>0</v>
      </c>
      <c r="J33" s="15"/>
      <c r="K33" s="16">
        <f>SUM(K8:K32)</f>
        <v>6504.00000000036</v>
      </c>
      <c r="L33" s="15"/>
      <c r="M33" s="16">
        <f>SUM(M8:M32)</f>
        <v>6.000000000028649</v>
      </c>
      <c r="N33" s="15"/>
      <c r="O33" s="16">
        <f>SUM(O8:O32)</f>
        <v>0</v>
      </c>
      <c r="P33" s="15"/>
      <c r="Q33" s="16">
        <f>SUM(Q8:Q32)</f>
        <v>0</v>
      </c>
      <c r="R33" s="15"/>
      <c r="S33" s="16">
        <f>SUM(S8:S32)</f>
        <v>0</v>
      </c>
      <c r="T33" s="16">
        <f>SUM(T8:T32)</f>
        <v>9855.097000000613</v>
      </c>
      <c r="U33" s="15"/>
      <c r="V33" s="16">
        <f>SUM(V8:V32)</f>
        <v>4055.9999999995853</v>
      </c>
      <c r="W33" s="40"/>
      <c r="X33" s="16">
        <f>SUM(X8:X32)</f>
        <v>2970.0000000000273</v>
      </c>
      <c r="Y33" s="15"/>
      <c r="Z33" s="16">
        <f>SUM(Z8:Z32)</f>
        <v>2392.0000000000528</v>
      </c>
      <c r="AA33" s="15"/>
      <c r="AB33" s="16">
        <f>SUM(AB8:AB32)</f>
        <v>4872.000000001208</v>
      </c>
      <c r="AC33" s="15"/>
      <c r="AD33" s="16">
        <f>SUM(AD8:AD32)</f>
        <v>197.99999999997908</v>
      </c>
      <c r="AE33" s="15"/>
      <c r="AF33" s="16">
        <f>SUM(AF8:AF32)</f>
        <v>5532.000000000153</v>
      </c>
      <c r="AG33" s="15"/>
      <c r="AH33" s="16">
        <f>SUM(AH8:AH32)</f>
        <v>924.0000000000634</v>
      </c>
      <c r="AI33" s="15"/>
      <c r="AJ33" s="16">
        <f>SUM(AJ8:AJ32)</f>
        <v>23.999999999997357</v>
      </c>
      <c r="AK33" s="15"/>
      <c r="AL33" s="16">
        <f>SUM(AL8:AL32)</f>
        <v>743.9999999999927</v>
      </c>
      <c r="AM33" s="15"/>
      <c r="AN33" s="16">
        <f>SUM(AN8:AN32)</f>
        <v>599.9999999999659</v>
      </c>
      <c r="AO33" s="16">
        <f>SUM(AO8:AO32)</f>
        <v>22312.000000001026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58"/>
      <c r="AY33" s="18">
        <f>SUM(C33+E33+G33+I33+K33+V33+X33+Z33+AB33+AD33+AF33+AQ33+AS33+AU33+AW33+M33+O33+AH33++AJ33)</f>
        <v>30823.097000001675</v>
      </c>
    </row>
  </sheetData>
  <sheetProtection formatCells="0" formatColumns="0" formatRows="0"/>
  <mergeCells count="50">
    <mergeCell ref="AR6:AS6"/>
    <mergeCell ref="AC6:AD6"/>
    <mergeCell ref="W5:X5"/>
    <mergeCell ref="AG6:AH6"/>
    <mergeCell ref="AC5:AD5"/>
    <mergeCell ref="AK5:AL5"/>
    <mergeCell ref="AK6:AL6"/>
    <mergeCell ref="AI5:AJ5"/>
    <mergeCell ref="AI6:AJ6"/>
    <mergeCell ref="AE6:AF6"/>
    <mergeCell ref="AP5:AQ5"/>
    <mergeCell ref="AA6:AB6"/>
    <mergeCell ref="W6:X6"/>
    <mergeCell ref="AO5:AO6"/>
    <mergeCell ref="AA5:AB5"/>
    <mergeCell ref="L5:M5"/>
    <mergeCell ref="P5:Q5"/>
    <mergeCell ref="P6:Q6"/>
    <mergeCell ref="Y6:Z6"/>
    <mergeCell ref="Y5:Z5"/>
    <mergeCell ref="AV5:AW5"/>
    <mergeCell ref="AV6:AW6"/>
    <mergeCell ref="H5:I5"/>
    <mergeCell ref="H6:I6"/>
    <mergeCell ref="AR5:AS5"/>
    <mergeCell ref="L6:M6"/>
    <mergeCell ref="J5:K5"/>
    <mergeCell ref="AT6:AU6"/>
    <mergeCell ref="AP6:AQ6"/>
    <mergeCell ref="AT5:AU5"/>
    <mergeCell ref="D6:E6"/>
    <mergeCell ref="N5:O5"/>
    <mergeCell ref="AM5:AN5"/>
    <mergeCell ref="AM6:AN6"/>
    <mergeCell ref="F6:G6"/>
    <mergeCell ref="T5:T6"/>
    <mergeCell ref="R5:S5"/>
    <mergeCell ref="R6:S6"/>
    <mergeCell ref="AG5:AH5"/>
    <mergeCell ref="AE5:AF5"/>
    <mergeCell ref="A1:I1"/>
    <mergeCell ref="A2:I2"/>
    <mergeCell ref="F5:G5"/>
    <mergeCell ref="U6:V6"/>
    <mergeCell ref="N6:O6"/>
    <mergeCell ref="B5:C5"/>
    <mergeCell ref="J6:K6"/>
    <mergeCell ref="U5:V5"/>
    <mergeCell ref="B6:C6"/>
    <mergeCell ref="D5:E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4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1" sqref="T31"/>
    </sheetView>
  </sheetViews>
  <sheetFormatPr defaultColWidth="9.00390625" defaultRowHeight="12.75" outlineLevelCol="1"/>
  <cols>
    <col min="1" max="1" width="6.625" style="0" customWidth="1"/>
    <col min="2" max="2" width="11.00390625" style="0" customWidth="1"/>
    <col min="3" max="3" width="9.875" style="0" customWidth="1"/>
    <col min="4" max="4" width="9.25390625" style="0" customWidth="1"/>
    <col min="5" max="5" width="8.25390625" style="0" customWidth="1"/>
    <col min="6" max="6" width="9.25390625" style="0" customWidth="1"/>
    <col min="7" max="7" width="8.875" style="0" customWidth="1"/>
    <col min="8" max="8" width="9.625" style="0" customWidth="1"/>
    <col min="9" max="9" width="7.875" style="0" customWidth="1"/>
    <col min="10" max="10" width="9.375" style="0" customWidth="1"/>
    <col min="11" max="11" width="10.625" style="0" customWidth="1"/>
    <col min="12" max="12" width="9.125" style="0" customWidth="1"/>
    <col min="13" max="13" width="9.375" style="0" customWidth="1"/>
    <col min="14" max="14" width="8.125" style="0" customWidth="1"/>
    <col min="15" max="15" width="9.2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7.875" style="0" customWidth="1"/>
    <col min="20" max="20" width="11.00390625" style="0" customWidth="1"/>
    <col min="21" max="21" width="10.00390625" style="0" customWidth="1"/>
    <col min="22" max="22" width="9.125" style="0" customWidth="1"/>
    <col min="23" max="23" width="9.625" style="0" customWidth="1"/>
    <col min="24" max="24" width="8.00390625" style="0" customWidth="1"/>
    <col min="25" max="25" width="9.00390625" style="0" customWidth="1"/>
    <col min="26" max="26" width="8.125" style="0" customWidth="1"/>
    <col min="27" max="28" width="10.00390625" style="0" customWidth="1"/>
    <col min="29" max="29" width="9.875" style="0" customWidth="1"/>
    <col min="30" max="30" width="9.625" style="0" customWidth="1"/>
    <col min="31" max="31" width="10.25390625" style="0" customWidth="1"/>
    <col min="32" max="32" width="8.875" style="0" customWidth="1"/>
    <col min="33" max="34" width="9.00390625" style="0" customWidth="1"/>
    <col min="35" max="35" width="9.875" style="0" customWidth="1"/>
    <col min="36" max="36" width="9.25390625" style="0" customWidth="1"/>
    <col min="37" max="37" width="8.375" style="0" customWidth="1"/>
    <col min="38" max="38" width="8.125" style="0" customWidth="1"/>
    <col min="39" max="40" width="8.375" style="0" customWidth="1"/>
    <col min="41" max="41" width="11.625" style="0" customWidth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2.625" style="0" hidden="1" customWidth="1" outlineLevel="1"/>
    <col min="47" max="47" width="13.375" style="0" hidden="1" customWidth="1" outlineLevel="1"/>
    <col min="48" max="48" width="12.625" style="0" hidden="1" customWidth="1" outlineLevel="1"/>
    <col min="49" max="49" width="13.375" style="0" hidden="1" customWidth="1" outlineLevel="1"/>
    <col min="50" max="50" width="15.125" style="0" customWidth="1" collapsed="1"/>
  </cols>
  <sheetData>
    <row r="1" spans="1:57" ht="13.5" customHeight="1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6"/>
      <c r="AZ1" s="6"/>
      <c r="BA1" s="6"/>
      <c r="BB1" s="6"/>
      <c r="BC1" s="6"/>
      <c r="BD1" s="6"/>
      <c r="BE1" s="6"/>
    </row>
    <row r="2" spans="1:57" ht="12" customHeight="1">
      <c r="A2" s="25"/>
      <c r="B2" s="22"/>
      <c r="C2" s="25" t="s">
        <v>44</v>
      </c>
      <c r="D2" s="22"/>
      <c r="E2" s="22"/>
      <c r="F2" s="22"/>
      <c r="G2" s="22"/>
      <c r="H2" s="22"/>
      <c r="I2" s="22"/>
      <c r="J2" s="24"/>
      <c r="K2" s="24"/>
      <c r="L2" s="24"/>
      <c r="M2" s="24"/>
      <c r="N2" s="24"/>
      <c r="O2" s="24"/>
      <c r="P2" s="24"/>
      <c r="Q2" s="24"/>
      <c r="R2" s="24"/>
      <c r="S2" s="24"/>
      <c r="T2" s="21"/>
      <c r="U2" s="24"/>
      <c r="V2" s="24"/>
      <c r="W2" s="24" t="s">
        <v>39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1"/>
      <c r="AP2" s="24"/>
      <c r="AQ2" s="24"/>
      <c r="AR2" s="24"/>
      <c r="AS2" s="24"/>
      <c r="AT2" s="24"/>
      <c r="AU2" s="24"/>
      <c r="AV2" s="24"/>
      <c r="AW2" s="24"/>
      <c r="AX2" s="24"/>
      <c r="AY2" s="6"/>
      <c r="AZ2" s="6"/>
      <c r="BA2" s="6"/>
      <c r="BB2" s="6"/>
      <c r="BC2" s="6"/>
      <c r="BD2" s="6"/>
      <c r="BE2" s="6"/>
    </row>
    <row r="3" spans="1:57" ht="14.2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6"/>
      <c r="AZ3" s="6"/>
      <c r="BA3" s="6"/>
      <c r="BB3" s="6"/>
      <c r="BC3" s="6"/>
      <c r="BD3" s="6"/>
      <c r="BE3" s="6"/>
    </row>
    <row r="4" spans="20:41" ht="12.75" customHeight="1" hidden="1">
      <c r="T4" s="6"/>
      <c r="AO4" s="6"/>
    </row>
    <row r="5" spans="1:55" ht="39.75" customHeight="1">
      <c r="A5" s="2" t="s">
        <v>2</v>
      </c>
      <c r="B5" s="88">
        <v>3000</v>
      </c>
      <c r="C5" s="89"/>
      <c r="D5" s="88">
        <v>2000</v>
      </c>
      <c r="E5" s="89"/>
      <c r="F5" s="88">
        <v>3000</v>
      </c>
      <c r="G5" s="89"/>
      <c r="H5" s="88">
        <v>3000</v>
      </c>
      <c r="I5" s="89"/>
      <c r="J5" s="88">
        <v>6000</v>
      </c>
      <c r="K5" s="89"/>
      <c r="L5" s="96">
        <v>6000</v>
      </c>
      <c r="M5" s="97"/>
      <c r="N5" s="96">
        <v>6000</v>
      </c>
      <c r="O5" s="97"/>
      <c r="P5" s="96">
        <v>6000</v>
      </c>
      <c r="Q5" s="97"/>
      <c r="R5" s="96">
        <v>6000</v>
      </c>
      <c r="S5" s="97"/>
      <c r="T5" s="92" t="s">
        <v>31</v>
      </c>
      <c r="U5" s="88">
        <v>6000</v>
      </c>
      <c r="V5" s="89"/>
      <c r="W5" s="88">
        <v>3000</v>
      </c>
      <c r="X5" s="89"/>
      <c r="Y5" s="88">
        <v>4000</v>
      </c>
      <c r="Z5" s="89"/>
      <c r="AA5" s="88">
        <v>2000</v>
      </c>
      <c r="AB5" s="89"/>
      <c r="AC5" s="88">
        <v>2000</v>
      </c>
      <c r="AD5" s="89"/>
      <c r="AE5" s="88">
        <v>3000</v>
      </c>
      <c r="AF5" s="89"/>
      <c r="AG5" s="96">
        <v>6000</v>
      </c>
      <c r="AH5" s="97"/>
      <c r="AI5" s="96">
        <v>6000</v>
      </c>
      <c r="AJ5" s="97"/>
      <c r="AK5" s="96">
        <v>6000</v>
      </c>
      <c r="AL5" s="97"/>
      <c r="AM5" s="96">
        <v>6000</v>
      </c>
      <c r="AN5" s="97"/>
      <c r="AO5" s="92" t="s">
        <v>31</v>
      </c>
      <c r="AP5" s="88">
        <v>0</v>
      </c>
      <c r="AQ5" s="89"/>
      <c r="AR5" s="88">
        <v>0</v>
      </c>
      <c r="AS5" s="89"/>
      <c r="AT5" s="88">
        <v>0</v>
      </c>
      <c r="AU5" s="89"/>
      <c r="AV5" s="88">
        <v>0</v>
      </c>
      <c r="AW5" s="89"/>
      <c r="AX5" s="6"/>
      <c r="AY5" s="6"/>
      <c r="AZ5" s="6"/>
      <c r="BA5" s="6"/>
      <c r="BB5" s="6"/>
      <c r="BC5" s="6"/>
    </row>
    <row r="6" spans="1:55" ht="31.5" customHeight="1" thickBot="1">
      <c r="A6" s="1" t="s">
        <v>1</v>
      </c>
      <c r="B6" s="90">
        <v>1</v>
      </c>
      <c r="C6" s="91"/>
      <c r="D6" s="90">
        <v>5</v>
      </c>
      <c r="E6" s="91"/>
      <c r="F6" s="90">
        <v>7</v>
      </c>
      <c r="G6" s="91"/>
      <c r="H6" s="90">
        <v>9</v>
      </c>
      <c r="I6" s="91"/>
      <c r="J6" s="90">
        <v>19</v>
      </c>
      <c r="K6" s="91"/>
      <c r="L6" s="98">
        <v>23</v>
      </c>
      <c r="M6" s="99"/>
      <c r="N6" s="98">
        <v>25</v>
      </c>
      <c r="O6" s="99"/>
      <c r="P6" s="98">
        <v>27</v>
      </c>
      <c r="Q6" s="99"/>
      <c r="R6" s="98">
        <v>29</v>
      </c>
      <c r="S6" s="99"/>
      <c r="T6" s="93"/>
      <c r="U6" s="90">
        <v>4</v>
      </c>
      <c r="V6" s="91"/>
      <c r="W6" s="90">
        <v>6</v>
      </c>
      <c r="X6" s="91"/>
      <c r="Y6" s="90">
        <v>8</v>
      </c>
      <c r="Z6" s="91"/>
      <c r="AA6" s="90">
        <v>14</v>
      </c>
      <c r="AB6" s="91"/>
      <c r="AC6" s="90">
        <v>16</v>
      </c>
      <c r="AD6" s="91"/>
      <c r="AE6" s="90">
        <v>18</v>
      </c>
      <c r="AF6" s="91"/>
      <c r="AG6" s="100">
        <v>20</v>
      </c>
      <c r="AH6" s="101"/>
      <c r="AI6" s="100">
        <v>22</v>
      </c>
      <c r="AJ6" s="101"/>
      <c r="AK6" s="100">
        <v>24</v>
      </c>
      <c r="AL6" s="101"/>
      <c r="AM6" s="100">
        <v>26</v>
      </c>
      <c r="AN6" s="101"/>
      <c r="AO6" s="93"/>
      <c r="AP6" s="90" t="s">
        <v>29</v>
      </c>
      <c r="AQ6" s="91"/>
      <c r="AR6" s="90" t="s">
        <v>29</v>
      </c>
      <c r="AS6" s="91"/>
      <c r="AT6" s="90" t="s">
        <v>29</v>
      </c>
      <c r="AU6" s="91"/>
      <c r="AV6" s="90" t="s">
        <v>29</v>
      </c>
      <c r="AW6" s="91"/>
      <c r="AX6" s="7" t="s">
        <v>31</v>
      </c>
      <c r="AY6" s="6"/>
      <c r="AZ6" s="6"/>
      <c r="BA6" s="6"/>
      <c r="BB6" s="6"/>
      <c r="BC6" s="6"/>
    </row>
    <row r="7" spans="1:55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6" t="s">
        <v>4</v>
      </c>
      <c r="L7" s="3" t="s">
        <v>3</v>
      </c>
      <c r="M7" s="56" t="s">
        <v>4</v>
      </c>
      <c r="N7" s="3" t="s">
        <v>3</v>
      </c>
      <c r="O7" s="56" t="s">
        <v>4</v>
      </c>
      <c r="P7" s="3" t="s">
        <v>3</v>
      </c>
      <c r="Q7" s="74" t="s">
        <v>4</v>
      </c>
      <c r="R7" s="3" t="s">
        <v>3</v>
      </c>
      <c r="S7" s="74" t="s">
        <v>4</v>
      </c>
      <c r="T7" s="56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56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19">
        <f>SUM(AX8:AX32)</f>
        <v>117064.00000000534</v>
      </c>
      <c r="AY7" s="6"/>
      <c r="AZ7" s="6"/>
      <c r="BA7" s="6"/>
      <c r="BB7" s="6"/>
      <c r="BC7" s="6"/>
    </row>
    <row r="8" spans="1:50" ht="14.25" thickBot="1" thickTop="1">
      <c r="A8" s="5" t="s">
        <v>5</v>
      </c>
      <c r="B8" s="79">
        <v>3138.438</v>
      </c>
      <c r="C8" s="12"/>
      <c r="D8" s="29">
        <v>925.963</v>
      </c>
      <c r="E8" s="12"/>
      <c r="F8" s="29">
        <v>2854.168</v>
      </c>
      <c r="G8" s="9">
        <v>0</v>
      </c>
      <c r="H8" s="29">
        <v>3481.64</v>
      </c>
      <c r="I8" s="12"/>
      <c r="J8" s="29">
        <v>4736.906</v>
      </c>
      <c r="K8" s="57">
        <v>0</v>
      </c>
      <c r="L8" s="29">
        <v>424.275</v>
      </c>
      <c r="M8" s="69"/>
      <c r="N8" s="29">
        <v>81.299</v>
      </c>
      <c r="O8" s="69"/>
      <c r="P8" s="29">
        <v>78.51</v>
      </c>
      <c r="Q8" s="70"/>
      <c r="R8" s="29">
        <v>250.59</v>
      </c>
      <c r="S8" s="70"/>
      <c r="T8" s="73">
        <f>C8+E8+G8+I8+K8+M8+O8+Q8+S8</f>
        <v>0</v>
      </c>
      <c r="U8" s="29">
        <v>6015.625</v>
      </c>
      <c r="V8" s="9">
        <v>0</v>
      </c>
      <c r="W8" s="30">
        <v>2673.84</v>
      </c>
      <c r="X8" s="9">
        <v>0</v>
      </c>
      <c r="Y8" s="29">
        <v>306.243</v>
      </c>
      <c r="Z8" s="9">
        <v>0</v>
      </c>
      <c r="AA8" s="29">
        <v>14268.38</v>
      </c>
      <c r="AB8" s="9">
        <v>0</v>
      </c>
      <c r="AC8" s="29">
        <v>2041.138</v>
      </c>
      <c r="AD8" s="9">
        <v>0</v>
      </c>
      <c r="AE8" s="29">
        <v>8229.309</v>
      </c>
      <c r="AF8" s="57">
        <v>0</v>
      </c>
      <c r="AG8" s="29">
        <v>463.78</v>
      </c>
      <c r="AH8" s="69"/>
      <c r="AI8" s="29">
        <v>97.642</v>
      </c>
      <c r="AJ8" s="69"/>
      <c r="AK8" s="29">
        <v>38.251</v>
      </c>
      <c r="AL8" s="70"/>
      <c r="AM8" s="29">
        <v>213.24</v>
      </c>
      <c r="AN8" s="70"/>
      <c r="AO8" s="73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10">
        <f>SUM(C8+E8+G8+I8+K8+M8+O8+V8+X8+Z8+Q8+S8+AB8+AD8+AF8+AQ8+AS8+AU8+AW8+AH8+AJ8+AL8+AN8)</f>
        <v>0</v>
      </c>
    </row>
    <row r="9" spans="1:50" ht="14.25" thickBot="1" thickTop="1">
      <c r="A9" s="5" t="s">
        <v>6</v>
      </c>
      <c r="B9" s="46">
        <v>3138.468</v>
      </c>
      <c r="C9" s="12">
        <f aca="true" t="shared" si="0" ref="C9:C31">(B9-B8)*B$5</f>
        <v>89.99999999923602</v>
      </c>
      <c r="D9" s="33">
        <v>926</v>
      </c>
      <c r="E9" s="12">
        <f aca="true" t="shared" si="1" ref="E9:E30">(D9-D8)*D$5</f>
        <v>74.00000000006912</v>
      </c>
      <c r="F9" s="46">
        <v>2854.24</v>
      </c>
      <c r="G9" s="12">
        <f aca="true" t="shared" si="2" ref="G9:I30">(F9-F8)*F$5</f>
        <v>215.999999998985</v>
      </c>
      <c r="H9" s="29">
        <v>3481.64</v>
      </c>
      <c r="I9" s="12">
        <f t="shared" si="2"/>
        <v>0</v>
      </c>
      <c r="J9" s="29">
        <v>4737.053</v>
      </c>
      <c r="K9" s="66">
        <f aca="true" t="shared" si="3" ref="K9:O30">(J9-J8)*J$5</f>
        <v>881.9999999996071</v>
      </c>
      <c r="L9" s="29">
        <v>424.284</v>
      </c>
      <c r="M9" s="69">
        <f t="shared" si="3"/>
        <v>54.00000000008731</v>
      </c>
      <c r="N9" s="29">
        <v>81.299</v>
      </c>
      <c r="O9" s="66">
        <f t="shared" si="3"/>
        <v>0</v>
      </c>
      <c r="P9" s="29">
        <v>78.51</v>
      </c>
      <c r="Q9" s="66">
        <f aca="true" t="shared" si="4" ref="Q9:S30">(P9-P8)*P$5</f>
        <v>0</v>
      </c>
      <c r="R9" s="29">
        <v>250.59</v>
      </c>
      <c r="S9" s="66">
        <f t="shared" si="4"/>
        <v>0</v>
      </c>
      <c r="T9" s="73">
        <f aca="true" t="shared" si="5" ref="T9:T32">C9+E9+G9+I9+K9+M9+O9+Q9+S9</f>
        <v>1315.9999999979846</v>
      </c>
      <c r="U9" s="29">
        <v>6015.729</v>
      </c>
      <c r="V9" s="12">
        <f aca="true" t="shared" si="6" ref="V9:V30">(U9-U8)*U$5</f>
        <v>624.0000000016153</v>
      </c>
      <c r="W9" s="30">
        <v>2673.92</v>
      </c>
      <c r="X9" s="12">
        <f aca="true" t="shared" si="7" ref="X9:X30">(W9-W8)*W$5</f>
        <v>239.99999999978172</v>
      </c>
      <c r="Y9" s="46">
        <v>306.252</v>
      </c>
      <c r="Z9" s="12">
        <f aca="true" t="shared" si="8" ref="Z9:Z30">(Y9-Y8)*Y$5</f>
        <v>36.00000000005821</v>
      </c>
      <c r="AA9" s="46">
        <v>14268.786</v>
      </c>
      <c r="AB9" s="12">
        <f aca="true" t="shared" si="9" ref="AB9:AB30">(AA9-AA8)*AA$5</f>
        <v>812.0000000017171</v>
      </c>
      <c r="AC9" s="46">
        <v>2041.186</v>
      </c>
      <c r="AD9" s="12">
        <f aca="true" t="shared" si="10" ref="AD9:AD30">(AC9-AC8)*AC$5</f>
        <v>96.00000000000364</v>
      </c>
      <c r="AE9" s="46">
        <v>8229.558</v>
      </c>
      <c r="AF9" s="66">
        <f aca="true" t="shared" si="11" ref="AF9:AL30">(AE9-AE8)*AE$5</f>
        <v>747.0000000048458</v>
      </c>
      <c r="AG9" s="29">
        <v>463.805</v>
      </c>
      <c r="AH9" s="66">
        <f t="shared" si="11"/>
        <v>150.00000000020464</v>
      </c>
      <c r="AI9" s="29">
        <v>97.646</v>
      </c>
      <c r="AJ9" s="66">
        <f t="shared" si="11"/>
        <v>24.00000000002933</v>
      </c>
      <c r="AK9" s="29">
        <v>38.271</v>
      </c>
      <c r="AL9" s="66">
        <f t="shared" si="11"/>
        <v>120.00000000001876</v>
      </c>
      <c r="AM9" s="29">
        <v>213.25</v>
      </c>
      <c r="AN9" s="66">
        <f aca="true" t="shared" si="12" ref="AN9:AN30">(AM9-AM8)*AM$5</f>
        <v>59.99999999994543</v>
      </c>
      <c r="AO9" s="71">
        <f>V9+X9+Z9+AB9+AD9+AF9+AH9+AJ9</f>
        <v>2729.0000000082555</v>
      </c>
      <c r="AP9" s="11"/>
      <c r="AQ9" s="12">
        <f aca="true" t="shared" si="13" ref="AQ9:AQ30">(AP9-AP8)*AP$5</f>
        <v>0</v>
      </c>
      <c r="AR9" s="11"/>
      <c r="AS9" s="12">
        <f aca="true" t="shared" si="14" ref="AS9:AS30">(AR9-AR8)*AR$5</f>
        <v>0</v>
      </c>
      <c r="AT9" s="11"/>
      <c r="AU9" s="12">
        <f aca="true" t="shared" si="15" ref="AU9:AU30">(AT9-AT8)*AT$5</f>
        <v>0</v>
      </c>
      <c r="AV9" s="11"/>
      <c r="AW9" s="12">
        <f aca="true" t="shared" si="16" ref="AW9:AW30">(AV9-AV8)*AV$5</f>
        <v>0</v>
      </c>
      <c r="AX9" s="10">
        <f aca="true" t="shared" si="17" ref="AX9:AX32">SUM(C9+E9+G9+I9+K9+M9+O9+V9+X9+Z9+Q9+S9+AB9+AD9+AF9+AQ9+AS9+AU9+AW9+AH9+AJ9+AL9+AN9)</f>
        <v>4225.000000006205</v>
      </c>
    </row>
    <row r="10" spans="1:50" ht="14.25" thickBot="1" thickTop="1">
      <c r="A10" s="5" t="s">
        <v>7</v>
      </c>
      <c r="B10" s="46">
        <v>3138.496</v>
      </c>
      <c r="C10" s="12">
        <f t="shared" si="0"/>
        <v>84.00000000074215</v>
      </c>
      <c r="D10" s="33">
        <v>926.036</v>
      </c>
      <c r="E10" s="12">
        <f t="shared" si="1"/>
        <v>71.99999999988904</v>
      </c>
      <c r="F10" s="46">
        <v>2854.314</v>
      </c>
      <c r="G10" s="12">
        <f t="shared" si="2"/>
        <v>222.00000000020736</v>
      </c>
      <c r="H10" s="29">
        <v>3481.64</v>
      </c>
      <c r="I10" s="12">
        <f t="shared" si="2"/>
        <v>0</v>
      </c>
      <c r="J10" s="29">
        <v>4737.2</v>
      </c>
      <c r="K10" s="66">
        <f t="shared" si="3"/>
        <v>881.9999999996071</v>
      </c>
      <c r="L10" s="29">
        <v>424.293</v>
      </c>
      <c r="M10" s="69">
        <f t="shared" si="3"/>
        <v>54.00000000008731</v>
      </c>
      <c r="N10" s="29">
        <v>81.299</v>
      </c>
      <c r="O10" s="66">
        <f t="shared" si="3"/>
        <v>0</v>
      </c>
      <c r="P10" s="29">
        <v>78.51</v>
      </c>
      <c r="Q10" s="66">
        <f t="shared" si="4"/>
        <v>0</v>
      </c>
      <c r="R10" s="29">
        <v>250.59</v>
      </c>
      <c r="S10" s="66">
        <f t="shared" si="4"/>
        <v>0</v>
      </c>
      <c r="T10" s="73">
        <f t="shared" si="5"/>
        <v>1314.000000000533</v>
      </c>
      <c r="U10" s="29">
        <v>6015.833</v>
      </c>
      <c r="V10" s="12">
        <f t="shared" si="6"/>
        <v>623.9999999961583</v>
      </c>
      <c r="W10" s="30">
        <v>2673.99</v>
      </c>
      <c r="X10" s="12">
        <f t="shared" si="7"/>
        <v>209.99999999912689</v>
      </c>
      <c r="Y10" s="46">
        <v>306.26</v>
      </c>
      <c r="Z10" s="12">
        <f t="shared" si="8"/>
        <v>31.99999999992542</v>
      </c>
      <c r="AA10" s="46">
        <v>14269.198</v>
      </c>
      <c r="AB10" s="12">
        <f t="shared" si="9"/>
        <v>824.0000000005239</v>
      </c>
      <c r="AC10" s="46">
        <v>2041.234</v>
      </c>
      <c r="AD10" s="12">
        <f t="shared" si="10"/>
        <v>96.00000000000364</v>
      </c>
      <c r="AE10" s="46">
        <v>8229.807</v>
      </c>
      <c r="AF10" s="66">
        <f t="shared" si="11"/>
        <v>746.9999999993888</v>
      </c>
      <c r="AG10" s="29">
        <v>463.83</v>
      </c>
      <c r="AH10" s="66">
        <f t="shared" si="11"/>
        <v>149.99999999986358</v>
      </c>
      <c r="AI10" s="29">
        <v>97.651</v>
      </c>
      <c r="AJ10" s="66">
        <f t="shared" si="11"/>
        <v>29.999999999972715</v>
      </c>
      <c r="AK10" s="29">
        <v>38.292</v>
      </c>
      <c r="AL10" s="66">
        <f t="shared" si="11"/>
        <v>126.00000000000477</v>
      </c>
      <c r="AM10" s="29">
        <v>213.26</v>
      </c>
      <c r="AN10" s="66">
        <f t="shared" si="12"/>
        <v>59.99999999994543</v>
      </c>
      <c r="AO10" s="71">
        <f aca="true" t="shared" si="18" ref="AO10:AO32">V10+X10+Z10+AB10+AD10+AF10+AH10+AJ10</f>
        <v>2712.999999994963</v>
      </c>
      <c r="AP10" s="11"/>
      <c r="AQ10" s="12">
        <f t="shared" si="13"/>
        <v>0</v>
      </c>
      <c r="AR10" s="11"/>
      <c r="AS10" s="12">
        <f t="shared" si="14"/>
        <v>0</v>
      </c>
      <c r="AT10" s="11"/>
      <c r="AU10" s="12">
        <f t="shared" si="15"/>
        <v>0</v>
      </c>
      <c r="AV10" s="11"/>
      <c r="AW10" s="12">
        <f t="shared" si="16"/>
        <v>0</v>
      </c>
      <c r="AX10" s="10">
        <f t="shared" si="17"/>
        <v>4212.999999995446</v>
      </c>
    </row>
    <row r="11" spans="1:50" ht="14.25" thickBot="1" thickTop="1">
      <c r="A11" s="5" t="s">
        <v>8</v>
      </c>
      <c r="B11" s="46">
        <v>3138.526</v>
      </c>
      <c r="C11" s="12">
        <f t="shared" si="0"/>
        <v>89.99999999923602</v>
      </c>
      <c r="D11" s="33">
        <v>926.072</v>
      </c>
      <c r="E11" s="12">
        <f t="shared" si="1"/>
        <v>72.00000000011642</v>
      </c>
      <c r="F11" s="29">
        <v>2854.386</v>
      </c>
      <c r="G11" s="12">
        <f t="shared" si="2"/>
        <v>216.00000000034925</v>
      </c>
      <c r="H11" s="29">
        <v>3481.64</v>
      </c>
      <c r="I11" s="12">
        <f t="shared" si="2"/>
        <v>0</v>
      </c>
      <c r="J11" s="29">
        <v>4737.345</v>
      </c>
      <c r="K11" s="66">
        <f t="shared" si="3"/>
        <v>870.0000000026193</v>
      </c>
      <c r="L11" s="29">
        <v>424.303</v>
      </c>
      <c r="M11" s="69">
        <f t="shared" si="3"/>
        <v>59.99999999994543</v>
      </c>
      <c r="N11" s="29">
        <v>81.299</v>
      </c>
      <c r="O11" s="66">
        <f t="shared" si="3"/>
        <v>0</v>
      </c>
      <c r="P11" s="29">
        <v>78.51</v>
      </c>
      <c r="Q11" s="66">
        <f t="shared" si="4"/>
        <v>0</v>
      </c>
      <c r="R11" s="29">
        <v>250.59</v>
      </c>
      <c r="S11" s="66">
        <f t="shared" si="4"/>
        <v>0</v>
      </c>
      <c r="T11" s="73">
        <f t="shared" si="5"/>
        <v>1308.0000000022665</v>
      </c>
      <c r="U11" s="29">
        <v>6015.936</v>
      </c>
      <c r="V11" s="12">
        <f t="shared" si="6"/>
        <v>618.0000000003929</v>
      </c>
      <c r="W11" s="30">
        <v>2674.06</v>
      </c>
      <c r="X11" s="12">
        <f t="shared" si="7"/>
        <v>210.00000000049113</v>
      </c>
      <c r="Y11" s="46">
        <v>306.268</v>
      </c>
      <c r="Z11" s="12">
        <f t="shared" si="8"/>
        <v>31.99999999992542</v>
      </c>
      <c r="AA11" s="46">
        <v>14269.605</v>
      </c>
      <c r="AB11" s="12">
        <f t="shared" si="9"/>
        <v>813.9999999984866</v>
      </c>
      <c r="AC11" s="46">
        <v>2041.282</v>
      </c>
      <c r="AD11" s="12">
        <f t="shared" si="10"/>
        <v>96.00000000000364</v>
      </c>
      <c r="AE11" s="46">
        <v>8230.056</v>
      </c>
      <c r="AF11" s="66">
        <f t="shared" si="11"/>
        <v>746.9999999993888</v>
      </c>
      <c r="AG11" s="29">
        <v>463.854</v>
      </c>
      <c r="AH11" s="66">
        <f t="shared" si="11"/>
        <v>144.00000000000546</v>
      </c>
      <c r="AI11" s="29">
        <v>97.656</v>
      </c>
      <c r="AJ11" s="66">
        <f t="shared" si="11"/>
        <v>30.00000000005798</v>
      </c>
      <c r="AK11" s="29">
        <v>38.313</v>
      </c>
      <c r="AL11" s="66">
        <f t="shared" si="11"/>
        <v>126.00000000000477</v>
      </c>
      <c r="AM11" s="29">
        <v>213.28</v>
      </c>
      <c r="AN11" s="66">
        <f t="shared" si="12"/>
        <v>120.00000000006139</v>
      </c>
      <c r="AO11" s="71">
        <f t="shared" si="18"/>
        <v>2690.999999998752</v>
      </c>
      <c r="AP11" s="11"/>
      <c r="AQ11" s="12">
        <f t="shared" si="13"/>
        <v>0</v>
      </c>
      <c r="AR11" s="11"/>
      <c r="AS11" s="12">
        <f t="shared" si="14"/>
        <v>0</v>
      </c>
      <c r="AT11" s="11"/>
      <c r="AU11" s="12">
        <f t="shared" si="15"/>
        <v>0</v>
      </c>
      <c r="AV11" s="11"/>
      <c r="AW11" s="12">
        <f t="shared" si="16"/>
        <v>0</v>
      </c>
      <c r="AX11" s="10">
        <f t="shared" si="17"/>
        <v>4245.000000001084</v>
      </c>
    </row>
    <row r="12" spans="1:50" ht="14.25" thickBot="1" thickTop="1">
      <c r="A12" s="5" t="s">
        <v>9</v>
      </c>
      <c r="B12" s="46">
        <v>3138.546</v>
      </c>
      <c r="C12" s="12">
        <f t="shared" si="0"/>
        <v>59.99999999994543</v>
      </c>
      <c r="D12" s="33">
        <v>926.096</v>
      </c>
      <c r="E12" s="12">
        <f t="shared" si="1"/>
        <v>48.00000000000182</v>
      </c>
      <c r="F12" s="29">
        <v>2854.437</v>
      </c>
      <c r="G12" s="12">
        <f t="shared" si="2"/>
        <v>152.99999999979264</v>
      </c>
      <c r="H12" s="29">
        <v>3481.64</v>
      </c>
      <c r="I12" s="12">
        <f t="shared" si="2"/>
        <v>0</v>
      </c>
      <c r="J12" s="29">
        <v>4737.452</v>
      </c>
      <c r="K12" s="66">
        <f t="shared" si="3"/>
        <v>641.9999999998254</v>
      </c>
      <c r="L12" s="29">
        <v>424.31</v>
      </c>
      <c r="M12" s="69">
        <f t="shared" si="3"/>
        <v>42.00000000003001</v>
      </c>
      <c r="N12" s="29">
        <v>81.299</v>
      </c>
      <c r="O12" s="66">
        <f t="shared" si="3"/>
        <v>0</v>
      </c>
      <c r="P12" s="29">
        <v>78.51</v>
      </c>
      <c r="Q12" s="66">
        <f t="shared" si="4"/>
        <v>0</v>
      </c>
      <c r="R12" s="29">
        <v>250.59</v>
      </c>
      <c r="S12" s="66">
        <f t="shared" si="4"/>
        <v>0</v>
      </c>
      <c r="T12" s="73">
        <f t="shared" si="5"/>
        <v>944.9999999995953</v>
      </c>
      <c r="U12" s="29">
        <v>6016.011</v>
      </c>
      <c r="V12" s="12">
        <f t="shared" si="6"/>
        <v>450.0000000043656</v>
      </c>
      <c r="W12" s="30">
        <v>2674.11</v>
      </c>
      <c r="X12" s="12">
        <f t="shared" si="7"/>
        <v>150.0000000005457</v>
      </c>
      <c r="Y12" s="46">
        <v>306.274</v>
      </c>
      <c r="Z12" s="12">
        <f t="shared" si="8"/>
        <v>24.000000000114596</v>
      </c>
      <c r="AA12" s="46">
        <v>14269.906</v>
      </c>
      <c r="AB12" s="12">
        <f t="shared" si="9"/>
        <v>602.0000000025902</v>
      </c>
      <c r="AC12" s="46">
        <v>2041.317</v>
      </c>
      <c r="AD12" s="12">
        <f t="shared" si="10"/>
        <v>70.00000000016371</v>
      </c>
      <c r="AE12" s="46">
        <v>8230.238</v>
      </c>
      <c r="AF12" s="66">
        <f t="shared" si="11"/>
        <v>545.9999999966385</v>
      </c>
      <c r="AG12" s="29">
        <v>463.871</v>
      </c>
      <c r="AH12" s="66">
        <f t="shared" si="11"/>
        <v>101.99999999997544</v>
      </c>
      <c r="AI12" s="29">
        <v>97.659</v>
      </c>
      <c r="AJ12" s="66">
        <f t="shared" si="11"/>
        <v>18.000000000000682</v>
      </c>
      <c r="AK12" s="29">
        <v>38.329</v>
      </c>
      <c r="AL12" s="66">
        <f t="shared" si="11"/>
        <v>95.99999999998943</v>
      </c>
      <c r="AM12" s="29">
        <v>213.29</v>
      </c>
      <c r="AN12" s="66">
        <f t="shared" si="12"/>
        <v>59.99999999994543</v>
      </c>
      <c r="AO12" s="71">
        <f t="shared" si="18"/>
        <v>1962.0000000043945</v>
      </c>
      <c r="AP12" s="11"/>
      <c r="AQ12" s="12">
        <f t="shared" si="13"/>
        <v>0</v>
      </c>
      <c r="AR12" s="11"/>
      <c r="AS12" s="12">
        <f t="shared" si="14"/>
        <v>0</v>
      </c>
      <c r="AT12" s="11"/>
      <c r="AU12" s="12">
        <f t="shared" si="15"/>
        <v>0</v>
      </c>
      <c r="AV12" s="11"/>
      <c r="AW12" s="12">
        <f t="shared" si="16"/>
        <v>0</v>
      </c>
      <c r="AX12" s="10">
        <f t="shared" si="17"/>
        <v>3063.000000003925</v>
      </c>
    </row>
    <row r="13" spans="1:50" ht="14.25" thickBot="1" thickTop="1">
      <c r="A13" s="5" t="s">
        <v>10</v>
      </c>
      <c r="B13" s="46">
        <v>3138.562</v>
      </c>
      <c r="C13" s="12">
        <f t="shared" si="0"/>
        <v>48.00000000022919</v>
      </c>
      <c r="D13" s="33">
        <v>926.111</v>
      </c>
      <c r="E13" s="12">
        <f t="shared" si="1"/>
        <v>29.999999999972715</v>
      </c>
      <c r="F13" s="29">
        <v>2854.469</v>
      </c>
      <c r="G13" s="12">
        <f t="shared" si="2"/>
        <v>96.00000000045839</v>
      </c>
      <c r="H13" s="29">
        <v>3481.64</v>
      </c>
      <c r="I13" s="12">
        <f t="shared" si="2"/>
        <v>0</v>
      </c>
      <c r="J13" s="29">
        <v>4737.525</v>
      </c>
      <c r="K13" s="66">
        <f t="shared" si="3"/>
        <v>437.9999999964639</v>
      </c>
      <c r="L13" s="29">
        <v>424.314</v>
      </c>
      <c r="M13" s="69">
        <f t="shared" si="3"/>
        <v>24.000000000114596</v>
      </c>
      <c r="N13" s="29">
        <v>81.299</v>
      </c>
      <c r="O13" s="66">
        <f t="shared" si="3"/>
        <v>0</v>
      </c>
      <c r="P13" s="29">
        <v>78.51</v>
      </c>
      <c r="Q13" s="66">
        <f t="shared" si="4"/>
        <v>0</v>
      </c>
      <c r="R13" s="29">
        <v>250.59</v>
      </c>
      <c r="S13" s="66">
        <f t="shared" si="4"/>
        <v>0</v>
      </c>
      <c r="T13" s="73">
        <f t="shared" si="5"/>
        <v>635.9999999972388</v>
      </c>
      <c r="U13" s="29">
        <v>6016.059</v>
      </c>
      <c r="V13" s="12">
        <f t="shared" si="6"/>
        <v>287.9999999986467</v>
      </c>
      <c r="W13" s="30">
        <v>2674.15</v>
      </c>
      <c r="X13" s="12">
        <f t="shared" si="7"/>
        <v>119.99999999989086</v>
      </c>
      <c r="Y13" s="46">
        <v>306.279</v>
      </c>
      <c r="Z13" s="12">
        <f t="shared" si="8"/>
        <v>19.99999999998181</v>
      </c>
      <c r="AA13" s="46">
        <v>14270.1</v>
      </c>
      <c r="AB13" s="12">
        <f t="shared" si="9"/>
        <v>387.99999999901047</v>
      </c>
      <c r="AC13" s="46">
        <v>2041.344</v>
      </c>
      <c r="AD13" s="12">
        <f t="shared" si="10"/>
        <v>54.00000000008731</v>
      </c>
      <c r="AE13" s="46">
        <v>8230.36</v>
      </c>
      <c r="AF13" s="66">
        <f t="shared" si="11"/>
        <v>366.0000000036234</v>
      </c>
      <c r="AG13" s="29">
        <v>463.883</v>
      </c>
      <c r="AH13" s="66">
        <f t="shared" si="11"/>
        <v>72.00000000000273</v>
      </c>
      <c r="AI13" s="29">
        <v>97.662</v>
      </c>
      <c r="AJ13" s="66">
        <f t="shared" si="11"/>
        <v>18.000000000000682</v>
      </c>
      <c r="AK13" s="29">
        <v>38.339</v>
      </c>
      <c r="AL13" s="66">
        <f t="shared" si="11"/>
        <v>59.99999999998806</v>
      </c>
      <c r="AM13" s="29">
        <v>213.29</v>
      </c>
      <c r="AN13" s="66">
        <f t="shared" si="12"/>
        <v>0</v>
      </c>
      <c r="AO13" s="71">
        <f t="shared" si="18"/>
        <v>1326.000000001244</v>
      </c>
      <c r="AP13" s="11"/>
      <c r="AQ13" s="12">
        <f t="shared" si="13"/>
        <v>0</v>
      </c>
      <c r="AR13" s="11"/>
      <c r="AS13" s="12">
        <f t="shared" si="14"/>
        <v>0</v>
      </c>
      <c r="AT13" s="11"/>
      <c r="AU13" s="12">
        <f t="shared" si="15"/>
        <v>0</v>
      </c>
      <c r="AV13" s="11"/>
      <c r="AW13" s="12">
        <f t="shared" si="16"/>
        <v>0</v>
      </c>
      <c r="AX13" s="10">
        <f t="shared" si="17"/>
        <v>2021.9999999984707</v>
      </c>
    </row>
    <row r="14" spans="1:50" ht="14.25" thickBot="1" thickTop="1">
      <c r="A14" s="5" t="s">
        <v>11</v>
      </c>
      <c r="B14" s="46">
        <v>3138.606</v>
      </c>
      <c r="C14" s="12">
        <f t="shared" si="0"/>
        <v>132.00000000097134</v>
      </c>
      <c r="D14" s="33">
        <v>926.133</v>
      </c>
      <c r="E14" s="12">
        <f t="shared" si="1"/>
        <v>44.000000000096406</v>
      </c>
      <c r="F14" s="29">
        <v>2854.547</v>
      </c>
      <c r="G14" s="12">
        <f t="shared" si="2"/>
        <v>233.9999999999236</v>
      </c>
      <c r="H14" s="29">
        <v>3481.64</v>
      </c>
      <c r="I14" s="12">
        <f t="shared" si="2"/>
        <v>0</v>
      </c>
      <c r="J14" s="29">
        <v>4737.706</v>
      </c>
      <c r="K14" s="66">
        <f t="shared" si="3"/>
        <v>1086.0000000029686</v>
      </c>
      <c r="L14" s="29">
        <v>424.324</v>
      </c>
      <c r="M14" s="69">
        <f t="shared" si="3"/>
        <v>59.99999999994543</v>
      </c>
      <c r="N14" s="29">
        <v>81.299</v>
      </c>
      <c r="O14" s="66">
        <f t="shared" si="3"/>
        <v>0</v>
      </c>
      <c r="P14" s="29">
        <v>78.51</v>
      </c>
      <c r="Q14" s="66">
        <f t="shared" si="4"/>
        <v>0</v>
      </c>
      <c r="R14" s="29">
        <v>250.59</v>
      </c>
      <c r="S14" s="66">
        <f t="shared" si="4"/>
        <v>0</v>
      </c>
      <c r="T14" s="73">
        <f t="shared" si="5"/>
        <v>1556.0000000039054</v>
      </c>
      <c r="U14" s="29">
        <v>6016.173</v>
      </c>
      <c r="V14" s="12">
        <f t="shared" si="6"/>
        <v>683.999999997468</v>
      </c>
      <c r="W14" s="30">
        <v>2674.23</v>
      </c>
      <c r="X14" s="12">
        <f t="shared" si="7"/>
        <v>239.99999999978172</v>
      </c>
      <c r="Y14" s="46">
        <v>306.286</v>
      </c>
      <c r="Z14" s="12">
        <f t="shared" si="8"/>
        <v>28.00000000002001</v>
      </c>
      <c r="AA14" s="46">
        <v>14270.565</v>
      </c>
      <c r="AB14" s="12">
        <f t="shared" si="9"/>
        <v>930.000000000291</v>
      </c>
      <c r="AC14" s="46">
        <v>2041.411</v>
      </c>
      <c r="AD14" s="12">
        <f t="shared" si="10"/>
        <v>134.00000000001455</v>
      </c>
      <c r="AE14" s="46">
        <v>8230.639</v>
      </c>
      <c r="AF14" s="66">
        <f t="shared" si="11"/>
        <v>836.9999999958964</v>
      </c>
      <c r="AG14" s="29">
        <v>463.913</v>
      </c>
      <c r="AH14" s="66">
        <f t="shared" si="11"/>
        <v>180.00000000017735</v>
      </c>
      <c r="AI14" s="29">
        <v>97.666</v>
      </c>
      <c r="AJ14" s="66">
        <f t="shared" si="11"/>
        <v>23.999999999944066</v>
      </c>
      <c r="AK14" s="29">
        <v>38.361</v>
      </c>
      <c r="AL14" s="66">
        <f t="shared" si="11"/>
        <v>131.9999999999908</v>
      </c>
      <c r="AM14" s="29">
        <v>213.31</v>
      </c>
      <c r="AN14" s="66">
        <f t="shared" si="12"/>
        <v>120.00000000006139</v>
      </c>
      <c r="AO14" s="71">
        <f t="shared" si="18"/>
        <v>3056.999999993593</v>
      </c>
      <c r="AP14" s="11"/>
      <c r="AQ14" s="12">
        <f t="shared" si="13"/>
        <v>0</v>
      </c>
      <c r="AR14" s="11"/>
      <c r="AS14" s="12">
        <f t="shared" si="14"/>
        <v>0</v>
      </c>
      <c r="AT14" s="11"/>
      <c r="AU14" s="12">
        <f t="shared" si="15"/>
        <v>0</v>
      </c>
      <c r="AV14" s="11"/>
      <c r="AW14" s="12">
        <f t="shared" si="16"/>
        <v>0</v>
      </c>
      <c r="AX14" s="10">
        <f t="shared" si="17"/>
        <v>4864.999999997552</v>
      </c>
    </row>
    <row r="15" spans="1:50" ht="14.25" thickBot="1" thickTop="1">
      <c r="A15" s="5" t="s">
        <v>12</v>
      </c>
      <c r="B15" s="46">
        <v>3138.636</v>
      </c>
      <c r="C15" s="12">
        <f t="shared" si="0"/>
        <v>89.99999999923602</v>
      </c>
      <c r="D15" s="33">
        <v>926.136</v>
      </c>
      <c r="E15" s="12">
        <f t="shared" si="1"/>
        <v>5.999999999858119</v>
      </c>
      <c r="F15" s="29">
        <v>2854.612</v>
      </c>
      <c r="G15" s="12">
        <f t="shared" si="2"/>
        <v>195.0000000001637</v>
      </c>
      <c r="H15" s="29">
        <v>3481.64</v>
      </c>
      <c r="I15" s="12">
        <f t="shared" si="2"/>
        <v>0</v>
      </c>
      <c r="J15" s="29">
        <v>4737.846</v>
      </c>
      <c r="K15" s="66">
        <f t="shared" si="3"/>
        <v>839.9999999965075</v>
      </c>
      <c r="L15" s="29">
        <v>424.331</v>
      </c>
      <c r="M15" s="69">
        <f t="shared" si="3"/>
        <v>42.00000000003001</v>
      </c>
      <c r="N15" s="29">
        <v>81.299</v>
      </c>
      <c r="O15" s="66">
        <f t="shared" si="3"/>
        <v>0</v>
      </c>
      <c r="P15" s="29">
        <v>78.51</v>
      </c>
      <c r="Q15" s="66">
        <f t="shared" si="4"/>
        <v>0</v>
      </c>
      <c r="R15" s="29">
        <v>250.59</v>
      </c>
      <c r="S15" s="66">
        <f t="shared" si="4"/>
        <v>0</v>
      </c>
      <c r="T15" s="73">
        <f t="shared" si="5"/>
        <v>1172.9999999957954</v>
      </c>
      <c r="U15" s="29">
        <v>6016.26</v>
      </c>
      <c r="V15" s="12">
        <f t="shared" si="6"/>
        <v>522.000000002663</v>
      </c>
      <c r="W15" s="30">
        <v>2674.28</v>
      </c>
      <c r="X15" s="12">
        <f t="shared" si="7"/>
        <v>150.0000000005457</v>
      </c>
      <c r="Y15" s="46">
        <v>306.288</v>
      </c>
      <c r="Z15" s="12">
        <f t="shared" si="8"/>
        <v>8.000000000038199</v>
      </c>
      <c r="AA15" s="46">
        <v>14270.923</v>
      </c>
      <c r="AB15" s="12">
        <f t="shared" si="9"/>
        <v>716.0000000003492</v>
      </c>
      <c r="AC15" s="46">
        <v>2041.46</v>
      </c>
      <c r="AD15" s="12">
        <f t="shared" si="10"/>
        <v>97.99999999995634</v>
      </c>
      <c r="AE15" s="46">
        <v>8230.844</v>
      </c>
      <c r="AF15" s="66">
        <f t="shared" si="11"/>
        <v>614.9999999997817</v>
      </c>
      <c r="AG15" s="29">
        <v>463.934</v>
      </c>
      <c r="AH15" s="66">
        <f t="shared" si="11"/>
        <v>126.00000000009004</v>
      </c>
      <c r="AI15" s="29">
        <v>97.67</v>
      </c>
      <c r="AJ15" s="66">
        <f t="shared" si="11"/>
        <v>24.00000000002933</v>
      </c>
      <c r="AK15" s="29">
        <v>38.377</v>
      </c>
      <c r="AL15" s="66">
        <f t="shared" si="11"/>
        <v>96.00000000003206</v>
      </c>
      <c r="AM15" s="29">
        <v>213.32</v>
      </c>
      <c r="AN15" s="66">
        <f t="shared" si="12"/>
        <v>59.99999999994543</v>
      </c>
      <c r="AO15" s="71">
        <f t="shared" si="18"/>
        <v>2259.0000000034534</v>
      </c>
      <c r="AP15" s="11"/>
      <c r="AQ15" s="12">
        <f t="shared" si="13"/>
        <v>0</v>
      </c>
      <c r="AR15" s="11"/>
      <c r="AS15" s="12">
        <f t="shared" si="14"/>
        <v>0</v>
      </c>
      <c r="AT15" s="11"/>
      <c r="AU15" s="12">
        <f t="shared" si="15"/>
        <v>0</v>
      </c>
      <c r="AV15" s="11"/>
      <c r="AW15" s="12">
        <f t="shared" si="16"/>
        <v>0</v>
      </c>
      <c r="AX15" s="10">
        <f t="shared" si="17"/>
        <v>3587.999999999226</v>
      </c>
    </row>
    <row r="16" spans="1:50" ht="14.25" thickBot="1" thickTop="1">
      <c r="A16" s="5" t="s">
        <v>13</v>
      </c>
      <c r="B16" s="46">
        <v>3138.701</v>
      </c>
      <c r="C16" s="12">
        <f t="shared" si="0"/>
        <v>195.0000000001637</v>
      </c>
      <c r="D16" s="33">
        <v>926.14</v>
      </c>
      <c r="E16" s="12">
        <f t="shared" si="1"/>
        <v>8.000000000038199</v>
      </c>
      <c r="F16" s="29">
        <v>2854.715</v>
      </c>
      <c r="G16" s="12">
        <f t="shared" si="2"/>
        <v>309.00000000019645</v>
      </c>
      <c r="H16" s="29">
        <v>3481.64</v>
      </c>
      <c r="I16" s="12">
        <f t="shared" si="2"/>
        <v>0</v>
      </c>
      <c r="J16" s="29">
        <v>4738.086</v>
      </c>
      <c r="K16" s="66">
        <f t="shared" si="3"/>
        <v>1440.0000000041473</v>
      </c>
      <c r="L16" s="29">
        <v>424.347</v>
      </c>
      <c r="M16" s="69">
        <f t="shared" si="3"/>
        <v>95.99999999977626</v>
      </c>
      <c r="N16" s="29">
        <v>81.299</v>
      </c>
      <c r="O16" s="66">
        <f t="shared" si="3"/>
        <v>0</v>
      </c>
      <c r="P16" s="29">
        <v>78.51</v>
      </c>
      <c r="Q16" s="66">
        <f t="shared" si="4"/>
        <v>0</v>
      </c>
      <c r="R16" s="29">
        <v>250.59</v>
      </c>
      <c r="S16" s="66">
        <f t="shared" si="4"/>
        <v>0</v>
      </c>
      <c r="T16" s="73">
        <f t="shared" si="5"/>
        <v>2048.000000004322</v>
      </c>
      <c r="U16" s="29">
        <v>6016.405</v>
      </c>
      <c r="V16" s="12">
        <f t="shared" si="6"/>
        <v>869.9999999971624</v>
      </c>
      <c r="W16" s="30">
        <v>2674.42</v>
      </c>
      <c r="X16" s="12">
        <f t="shared" si="7"/>
        <v>419.999999999618</v>
      </c>
      <c r="Y16" s="46">
        <v>306.289</v>
      </c>
      <c r="Z16" s="12">
        <f t="shared" si="8"/>
        <v>3.9999999999054126</v>
      </c>
      <c r="AA16" s="46">
        <v>14271.504</v>
      </c>
      <c r="AB16" s="12">
        <f t="shared" si="9"/>
        <v>1162.000000000262</v>
      </c>
      <c r="AC16" s="46">
        <v>2041.54</v>
      </c>
      <c r="AD16" s="12">
        <f t="shared" si="10"/>
        <v>159.99999999985448</v>
      </c>
      <c r="AE16" s="46">
        <v>8231.194</v>
      </c>
      <c r="AF16" s="66">
        <f t="shared" si="11"/>
        <v>1050.0000000010914</v>
      </c>
      <c r="AG16" s="29">
        <v>463.976</v>
      </c>
      <c r="AH16" s="66">
        <f t="shared" si="11"/>
        <v>251.99999999983902</v>
      </c>
      <c r="AI16" s="29">
        <v>97.675</v>
      </c>
      <c r="AJ16" s="66">
        <f t="shared" si="11"/>
        <v>29.999999999972715</v>
      </c>
      <c r="AK16" s="29">
        <v>38.402</v>
      </c>
      <c r="AL16" s="66">
        <f t="shared" si="11"/>
        <v>149.99999999999147</v>
      </c>
      <c r="AM16" s="29">
        <v>213.34</v>
      </c>
      <c r="AN16" s="66">
        <f t="shared" si="12"/>
        <v>120.00000000006139</v>
      </c>
      <c r="AO16" s="71">
        <f t="shared" si="18"/>
        <v>3947.9999999977053</v>
      </c>
      <c r="AP16" s="11"/>
      <c r="AQ16" s="12">
        <f t="shared" si="13"/>
        <v>0</v>
      </c>
      <c r="AR16" s="11"/>
      <c r="AS16" s="12">
        <f t="shared" si="14"/>
        <v>0</v>
      </c>
      <c r="AT16" s="11"/>
      <c r="AU16" s="12">
        <f t="shared" si="15"/>
        <v>0</v>
      </c>
      <c r="AV16" s="11"/>
      <c r="AW16" s="12">
        <f t="shared" si="16"/>
        <v>0</v>
      </c>
      <c r="AX16" s="10">
        <f t="shared" si="17"/>
        <v>6266.000000002081</v>
      </c>
    </row>
    <row r="17" spans="1:50" ht="14.25" thickBot="1" thickTop="1">
      <c r="A17" s="5" t="s">
        <v>14</v>
      </c>
      <c r="B17" s="46">
        <v>3138.761</v>
      </c>
      <c r="C17" s="12">
        <f t="shared" si="0"/>
        <v>179.9999999998363</v>
      </c>
      <c r="D17" s="33">
        <v>926.143</v>
      </c>
      <c r="E17" s="12">
        <f t="shared" si="1"/>
        <v>6.0000000000854925</v>
      </c>
      <c r="F17" s="29">
        <v>2854.789</v>
      </c>
      <c r="G17" s="12">
        <f t="shared" si="2"/>
        <v>222.00000000020736</v>
      </c>
      <c r="H17" s="29">
        <v>3481.64</v>
      </c>
      <c r="I17" s="12">
        <f t="shared" si="2"/>
        <v>0</v>
      </c>
      <c r="J17" s="29">
        <v>4738.255</v>
      </c>
      <c r="K17" s="66">
        <f t="shared" si="3"/>
        <v>1013.9999999992142</v>
      </c>
      <c r="L17" s="29">
        <v>424.37</v>
      </c>
      <c r="M17" s="69">
        <f t="shared" si="3"/>
        <v>138.00000000014734</v>
      </c>
      <c r="N17" s="29">
        <v>81.299</v>
      </c>
      <c r="O17" s="66">
        <f t="shared" si="3"/>
        <v>0</v>
      </c>
      <c r="P17" s="29">
        <v>78.51</v>
      </c>
      <c r="Q17" s="66">
        <f t="shared" si="4"/>
        <v>0</v>
      </c>
      <c r="R17" s="29">
        <v>250.59</v>
      </c>
      <c r="S17" s="66">
        <f t="shared" si="4"/>
        <v>0</v>
      </c>
      <c r="T17" s="73">
        <f t="shared" si="5"/>
        <v>1559.9999999994907</v>
      </c>
      <c r="U17" s="29">
        <v>6016.506</v>
      </c>
      <c r="V17" s="12">
        <f t="shared" si="6"/>
        <v>606.0000000034051</v>
      </c>
      <c r="W17" s="30">
        <v>2674.6</v>
      </c>
      <c r="X17" s="12">
        <f t="shared" si="7"/>
        <v>539.9999999995089</v>
      </c>
      <c r="Y17" s="46">
        <v>306.29</v>
      </c>
      <c r="Z17" s="12">
        <f t="shared" si="8"/>
        <v>4.000000000132786</v>
      </c>
      <c r="AA17" s="46">
        <v>14271.858</v>
      </c>
      <c r="AB17" s="12">
        <f t="shared" si="9"/>
        <v>707.9999999987194</v>
      </c>
      <c r="AC17" s="46">
        <v>2041.593</v>
      </c>
      <c r="AD17" s="12">
        <f t="shared" si="10"/>
        <v>106.00000000022192</v>
      </c>
      <c r="AE17" s="46">
        <v>8231.43</v>
      </c>
      <c r="AF17" s="66">
        <f t="shared" si="11"/>
        <v>708.0000000023574</v>
      </c>
      <c r="AG17" s="29">
        <v>464.008</v>
      </c>
      <c r="AH17" s="66">
        <f t="shared" si="11"/>
        <v>191.9999999998936</v>
      </c>
      <c r="AI17" s="29">
        <v>97.679</v>
      </c>
      <c r="AJ17" s="66">
        <f t="shared" si="11"/>
        <v>24.00000000002933</v>
      </c>
      <c r="AK17" s="29">
        <v>38.417</v>
      </c>
      <c r="AL17" s="66">
        <f t="shared" si="11"/>
        <v>90.00000000000341</v>
      </c>
      <c r="AM17" s="29">
        <v>213.36</v>
      </c>
      <c r="AN17" s="66">
        <f t="shared" si="12"/>
        <v>120.00000000006139</v>
      </c>
      <c r="AO17" s="71">
        <f t="shared" si="18"/>
        <v>2888.0000000042683</v>
      </c>
      <c r="AP17" s="11"/>
      <c r="AQ17" s="12">
        <f t="shared" si="13"/>
        <v>0</v>
      </c>
      <c r="AR17" s="11"/>
      <c r="AS17" s="12">
        <f t="shared" si="14"/>
        <v>0</v>
      </c>
      <c r="AT17" s="11"/>
      <c r="AU17" s="12">
        <f t="shared" si="15"/>
        <v>0</v>
      </c>
      <c r="AV17" s="11"/>
      <c r="AW17" s="12">
        <f t="shared" si="16"/>
        <v>0</v>
      </c>
      <c r="AX17" s="10">
        <f t="shared" si="17"/>
        <v>4658.0000000038235</v>
      </c>
    </row>
    <row r="18" spans="1:50" ht="14.25" thickBot="1" thickTop="1">
      <c r="A18" s="5" t="s">
        <v>15</v>
      </c>
      <c r="B18" s="46">
        <v>3138.83</v>
      </c>
      <c r="C18" s="12">
        <f t="shared" si="0"/>
        <v>206.99999999987995</v>
      </c>
      <c r="D18" s="33">
        <v>926.144</v>
      </c>
      <c r="E18" s="12">
        <f t="shared" si="1"/>
        <v>1.9999999999527063</v>
      </c>
      <c r="F18" s="29">
        <v>2854.864</v>
      </c>
      <c r="G18" s="12">
        <f t="shared" si="2"/>
        <v>224.9999999994543</v>
      </c>
      <c r="H18" s="29">
        <v>3481.64</v>
      </c>
      <c r="I18" s="12">
        <f t="shared" si="2"/>
        <v>0</v>
      </c>
      <c r="J18" s="29">
        <v>4738.458</v>
      </c>
      <c r="K18" s="66">
        <f t="shared" si="3"/>
        <v>1217.9999999971187</v>
      </c>
      <c r="L18" s="29">
        <v>424.395</v>
      </c>
      <c r="M18" s="69">
        <f t="shared" si="3"/>
        <v>149.99999999986358</v>
      </c>
      <c r="N18" s="29">
        <v>81.299</v>
      </c>
      <c r="O18" s="66">
        <f t="shared" si="3"/>
        <v>0</v>
      </c>
      <c r="P18" s="29">
        <v>78.51</v>
      </c>
      <c r="Q18" s="66">
        <f t="shared" si="4"/>
        <v>0</v>
      </c>
      <c r="R18" s="29">
        <v>250.59</v>
      </c>
      <c r="S18" s="66">
        <f t="shared" si="4"/>
        <v>0</v>
      </c>
      <c r="T18" s="73">
        <f t="shared" si="5"/>
        <v>1801.9999999962693</v>
      </c>
      <c r="U18" s="29">
        <v>6016.628</v>
      </c>
      <c r="V18" s="12">
        <f t="shared" si="6"/>
        <v>731.9999999963329</v>
      </c>
      <c r="W18" s="30">
        <v>2674.75</v>
      </c>
      <c r="X18" s="12">
        <f t="shared" si="7"/>
        <v>450.00000000027285</v>
      </c>
      <c r="Y18" s="46">
        <v>306.29</v>
      </c>
      <c r="Z18" s="12">
        <f t="shared" si="8"/>
        <v>0</v>
      </c>
      <c r="AA18" s="46">
        <v>14272.261</v>
      </c>
      <c r="AB18" s="12">
        <f t="shared" si="9"/>
        <v>806.0000000004948</v>
      </c>
      <c r="AC18" s="46">
        <v>2041.653</v>
      </c>
      <c r="AD18" s="12">
        <f t="shared" si="10"/>
        <v>119.99999999989086</v>
      </c>
      <c r="AE18" s="46">
        <v>8231.709</v>
      </c>
      <c r="AF18" s="66">
        <f t="shared" si="11"/>
        <v>837.0000000013533</v>
      </c>
      <c r="AG18" s="29">
        <v>464.045</v>
      </c>
      <c r="AH18" s="66">
        <f t="shared" si="11"/>
        <v>222.00000000020736</v>
      </c>
      <c r="AI18" s="29">
        <v>97.685</v>
      </c>
      <c r="AJ18" s="66">
        <f t="shared" si="11"/>
        <v>36.000000000001364</v>
      </c>
      <c r="AK18" s="29">
        <v>38.435</v>
      </c>
      <c r="AL18" s="66">
        <f t="shared" si="11"/>
        <v>108.00000000000409</v>
      </c>
      <c r="AM18" s="29">
        <v>213.38</v>
      </c>
      <c r="AN18" s="66">
        <f t="shared" si="12"/>
        <v>119.99999999989086</v>
      </c>
      <c r="AO18" s="71">
        <f t="shared" si="18"/>
        <v>3202.9999999985534</v>
      </c>
      <c r="AP18" s="11"/>
      <c r="AQ18" s="12">
        <f t="shared" si="13"/>
        <v>0</v>
      </c>
      <c r="AR18" s="11"/>
      <c r="AS18" s="12">
        <f t="shared" si="14"/>
        <v>0</v>
      </c>
      <c r="AT18" s="11"/>
      <c r="AU18" s="12">
        <f t="shared" si="15"/>
        <v>0</v>
      </c>
      <c r="AV18" s="11"/>
      <c r="AW18" s="12">
        <f t="shared" si="16"/>
        <v>0</v>
      </c>
      <c r="AX18" s="10">
        <f t="shared" si="17"/>
        <v>5232.999999994718</v>
      </c>
    </row>
    <row r="19" spans="1:50" ht="14.25" thickBot="1" thickTop="1">
      <c r="A19" s="5" t="s">
        <v>16</v>
      </c>
      <c r="B19" s="46">
        <v>3138.899</v>
      </c>
      <c r="C19" s="12">
        <f t="shared" si="0"/>
        <v>206.99999999987995</v>
      </c>
      <c r="D19" s="33">
        <v>926.144</v>
      </c>
      <c r="E19" s="12">
        <f t="shared" si="1"/>
        <v>0</v>
      </c>
      <c r="F19" s="29">
        <v>2854.938</v>
      </c>
      <c r="G19" s="12">
        <f t="shared" si="2"/>
        <v>222.00000000020736</v>
      </c>
      <c r="H19" s="29">
        <v>3481.64</v>
      </c>
      <c r="I19" s="12">
        <f t="shared" si="2"/>
        <v>0</v>
      </c>
      <c r="J19" s="29">
        <v>4738.671</v>
      </c>
      <c r="K19" s="66">
        <f t="shared" si="3"/>
        <v>1278.0000000038854</v>
      </c>
      <c r="L19" s="29">
        <v>424.421</v>
      </c>
      <c r="M19" s="69">
        <f t="shared" si="3"/>
        <v>156.00000000006276</v>
      </c>
      <c r="N19" s="29">
        <v>81.299</v>
      </c>
      <c r="O19" s="66">
        <f t="shared" si="3"/>
        <v>0</v>
      </c>
      <c r="P19" s="29">
        <v>78.51</v>
      </c>
      <c r="Q19" s="66">
        <f t="shared" si="4"/>
        <v>0</v>
      </c>
      <c r="R19" s="29">
        <v>250.59</v>
      </c>
      <c r="S19" s="66">
        <f t="shared" si="4"/>
        <v>0</v>
      </c>
      <c r="T19" s="73">
        <f t="shared" si="5"/>
        <v>1863.0000000040354</v>
      </c>
      <c r="U19" s="29">
        <v>6016.755</v>
      </c>
      <c r="V19" s="12">
        <f t="shared" si="6"/>
        <v>762.0000000024447</v>
      </c>
      <c r="W19" s="30">
        <v>2674.91</v>
      </c>
      <c r="X19" s="12">
        <f t="shared" si="7"/>
        <v>479.99999999956344</v>
      </c>
      <c r="Y19" s="46">
        <v>306.291</v>
      </c>
      <c r="Z19" s="12">
        <f t="shared" si="8"/>
        <v>3.9999999999054126</v>
      </c>
      <c r="AA19" s="46">
        <v>14272.67</v>
      </c>
      <c r="AB19" s="12">
        <f t="shared" si="9"/>
        <v>817.9999999993015</v>
      </c>
      <c r="AC19" s="80">
        <v>2041.714</v>
      </c>
      <c r="AD19" s="12">
        <f t="shared" si="10"/>
        <v>121.99999999984357</v>
      </c>
      <c r="AE19" s="46">
        <v>8232.004</v>
      </c>
      <c r="AF19" s="66">
        <f t="shared" si="11"/>
        <v>885.0000000002183</v>
      </c>
      <c r="AG19" s="29">
        <v>464.087</v>
      </c>
      <c r="AH19" s="66">
        <f t="shared" si="11"/>
        <v>251.99999999983902</v>
      </c>
      <c r="AI19" s="29">
        <v>97.696</v>
      </c>
      <c r="AJ19" s="66">
        <f t="shared" si="11"/>
        <v>65.99999999997408</v>
      </c>
      <c r="AK19" s="29">
        <v>38.454</v>
      </c>
      <c r="AL19" s="66">
        <f t="shared" si="11"/>
        <v>113.99999999999011</v>
      </c>
      <c r="AM19" s="29">
        <v>213.4</v>
      </c>
      <c r="AN19" s="66">
        <f t="shared" si="12"/>
        <v>120.00000000006139</v>
      </c>
      <c r="AO19" s="71">
        <f t="shared" si="18"/>
        <v>3389.00000000109</v>
      </c>
      <c r="AP19" s="11"/>
      <c r="AQ19" s="12">
        <f t="shared" si="13"/>
        <v>0</v>
      </c>
      <c r="AR19" s="11"/>
      <c r="AS19" s="12">
        <f t="shared" si="14"/>
        <v>0</v>
      </c>
      <c r="AT19" s="11"/>
      <c r="AU19" s="12">
        <f t="shared" si="15"/>
        <v>0</v>
      </c>
      <c r="AV19" s="11"/>
      <c r="AW19" s="12">
        <f t="shared" si="16"/>
        <v>0</v>
      </c>
      <c r="AX19" s="10">
        <f t="shared" si="17"/>
        <v>5486.000000005177</v>
      </c>
    </row>
    <row r="20" spans="1:50" ht="14.25" thickBot="1" thickTop="1">
      <c r="A20" s="5" t="s">
        <v>17</v>
      </c>
      <c r="B20" s="46">
        <v>3138.974</v>
      </c>
      <c r="C20" s="12">
        <f t="shared" si="0"/>
        <v>225.00000000081855</v>
      </c>
      <c r="D20" s="33">
        <v>926.144</v>
      </c>
      <c r="E20" s="12">
        <f t="shared" si="1"/>
        <v>0</v>
      </c>
      <c r="F20" s="29">
        <v>2855.012</v>
      </c>
      <c r="G20" s="12">
        <f t="shared" si="2"/>
        <v>222.00000000020736</v>
      </c>
      <c r="H20" s="29">
        <v>3481.64</v>
      </c>
      <c r="I20" s="12">
        <f t="shared" si="2"/>
        <v>0</v>
      </c>
      <c r="J20" s="29">
        <v>4738.89</v>
      </c>
      <c r="K20" s="66">
        <f t="shared" si="3"/>
        <v>1314.0000000003056</v>
      </c>
      <c r="L20" s="29">
        <v>424.448</v>
      </c>
      <c r="M20" s="69">
        <f t="shared" si="3"/>
        <v>161.99999999992087</v>
      </c>
      <c r="N20" s="29">
        <v>81.299</v>
      </c>
      <c r="O20" s="66">
        <f t="shared" si="3"/>
        <v>0</v>
      </c>
      <c r="P20" s="29">
        <v>78.51</v>
      </c>
      <c r="Q20" s="66">
        <f t="shared" si="4"/>
        <v>0</v>
      </c>
      <c r="R20" s="29">
        <v>250.59</v>
      </c>
      <c r="S20" s="66">
        <f t="shared" si="4"/>
        <v>0</v>
      </c>
      <c r="T20" s="73">
        <f t="shared" si="5"/>
        <v>1923.0000000012524</v>
      </c>
      <c r="U20" s="29">
        <v>6016.887</v>
      </c>
      <c r="V20" s="12">
        <f t="shared" si="6"/>
        <v>791.9999999976426</v>
      </c>
      <c r="W20" s="30">
        <v>2675.05</v>
      </c>
      <c r="X20" s="12">
        <f t="shared" si="7"/>
        <v>420.00000000098225</v>
      </c>
      <c r="Y20" s="46">
        <v>306.291</v>
      </c>
      <c r="Z20" s="12">
        <f t="shared" si="8"/>
        <v>0</v>
      </c>
      <c r="AA20" s="46">
        <v>14273.087</v>
      </c>
      <c r="AB20" s="12">
        <f t="shared" si="9"/>
        <v>833.9999999989232</v>
      </c>
      <c r="AC20" s="29">
        <v>2041.773</v>
      </c>
      <c r="AD20" s="12">
        <f t="shared" si="10"/>
        <v>117.99999999993815</v>
      </c>
      <c r="AE20" s="46">
        <v>8232.305</v>
      </c>
      <c r="AF20" s="66">
        <f t="shared" si="11"/>
        <v>902.9999999984284</v>
      </c>
      <c r="AG20" s="29">
        <v>464.127</v>
      </c>
      <c r="AH20" s="66">
        <f t="shared" si="11"/>
        <v>240.00000000012278</v>
      </c>
      <c r="AI20" s="29">
        <v>97.708</v>
      </c>
      <c r="AJ20" s="66">
        <f t="shared" si="11"/>
        <v>72.00000000000273</v>
      </c>
      <c r="AK20" s="29">
        <v>38.473</v>
      </c>
      <c r="AL20" s="66">
        <f t="shared" si="11"/>
        <v>113.99999999999011</v>
      </c>
      <c r="AM20" s="29">
        <v>213.42</v>
      </c>
      <c r="AN20" s="66">
        <f t="shared" si="12"/>
        <v>119.99999999989086</v>
      </c>
      <c r="AO20" s="71">
        <f t="shared" si="18"/>
        <v>3378.99999999604</v>
      </c>
      <c r="AP20" s="11"/>
      <c r="AQ20" s="12">
        <f t="shared" si="13"/>
        <v>0</v>
      </c>
      <c r="AR20" s="11"/>
      <c r="AS20" s="12">
        <f t="shared" si="14"/>
        <v>0</v>
      </c>
      <c r="AT20" s="11"/>
      <c r="AU20" s="12">
        <f t="shared" si="15"/>
        <v>0</v>
      </c>
      <c r="AV20" s="11"/>
      <c r="AW20" s="12">
        <f t="shared" si="16"/>
        <v>0</v>
      </c>
      <c r="AX20" s="10">
        <f t="shared" si="17"/>
        <v>5535.999999997173</v>
      </c>
    </row>
    <row r="21" spans="1:50" ht="14.25" thickBot="1" thickTop="1">
      <c r="A21" s="5" t="s">
        <v>18</v>
      </c>
      <c r="B21" s="46">
        <v>3139.048</v>
      </c>
      <c r="C21" s="12">
        <f t="shared" si="0"/>
        <v>221.99999999884312</v>
      </c>
      <c r="D21" s="33">
        <v>926.144</v>
      </c>
      <c r="E21" s="12">
        <f t="shared" si="1"/>
        <v>0</v>
      </c>
      <c r="F21" s="29">
        <v>2855.093</v>
      </c>
      <c r="G21" s="12">
        <f t="shared" si="2"/>
        <v>242.99999999902866</v>
      </c>
      <c r="H21" s="29">
        <v>3481.64</v>
      </c>
      <c r="I21" s="12">
        <f t="shared" si="2"/>
        <v>0</v>
      </c>
      <c r="J21" s="29">
        <v>4739.12</v>
      </c>
      <c r="K21" s="66">
        <f t="shared" si="3"/>
        <v>1379.9999999973807</v>
      </c>
      <c r="L21" s="29">
        <v>424.478</v>
      </c>
      <c r="M21" s="69">
        <f t="shared" si="3"/>
        <v>180.00000000017735</v>
      </c>
      <c r="N21" s="29">
        <v>81.299</v>
      </c>
      <c r="O21" s="66">
        <f t="shared" si="3"/>
        <v>0</v>
      </c>
      <c r="P21" s="29">
        <v>78.51</v>
      </c>
      <c r="Q21" s="66">
        <f t="shared" si="4"/>
        <v>0</v>
      </c>
      <c r="R21" s="29">
        <v>250.59</v>
      </c>
      <c r="S21" s="66">
        <f t="shared" si="4"/>
        <v>0</v>
      </c>
      <c r="T21" s="73">
        <f t="shared" si="5"/>
        <v>2024.9999999954298</v>
      </c>
      <c r="U21" s="29">
        <v>6017.027</v>
      </c>
      <c r="V21" s="12">
        <f t="shared" si="6"/>
        <v>840.0000000019645</v>
      </c>
      <c r="W21" s="30">
        <v>2675.19</v>
      </c>
      <c r="X21" s="12">
        <f t="shared" si="7"/>
        <v>419.999999999618</v>
      </c>
      <c r="Y21" s="46">
        <v>306.291</v>
      </c>
      <c r="Z21" s="12">
        <f t="shared" si="8"/>
        <v>0</v>
      </c>
      <c r="AA21" s="46">
        <v>14273.544</v>
      </c>
      <c r="AB21" s="12">
        <f t="shared" si="9"/>
        <v>914.0000000006694</v>
      </c>
      <c r="AC21" s="46">
        <v>2041.835</v>
      </c>
      <c r="AD21" s="12">
        <f t="shared" si="10"/>
        <v>124.00000000025102</v>
      </c>
      <c r="AE21" s="46">
        <v>8232.63</v>
      </c>
      <c r="AF21" s="66">
        <f t="shared" si="11"/>
        <v>974.9999999967258</v>
      </c>
      <c r="AG21" s="29">
        <v>464.172</v>
      </c>
      <c r="AH21" s="66">
        <f t="shared" si="11"/>
        <v>270.0000000000955</v>
      </c>
      <c r="AI21" s="29">
        <v>97.72</v>
      </c>
      <c r="AJ21" s="66">
        <f t="shared" si="11"/>
        <v>72.00000000000273</v>
      </c>
      <c r="AK21" s="29">
        <v>38.494</v>
      </c>
      <c r="AL21" s="66">
        <f t="shared" si="11"/>
        <v>126.00000000000477</v>
      </c>
      <c r="AM21" s="29">
        <v>213.44</v>
      </c>
      <c r="AN21" s="66">
        <f t="shared" si="12"/>
        <v>120.00000000006139</v>
      </c>
      <c r="AO21" s="71">
        <f t="shared" si="18"/>
        <v>3614.999999999327</v>
      </c>
      <c r="AP21" s="11"/>
      <c r="AQ21" s="12">
        <f t="shared" si="13"/>
        <v>0</v>
      </c>
      <c r="AR21" s="11"/>
      <c r="AS21" s="12">
        <f t="shared" si="14"/>
        <v>0</v>
      </c>
      <c r="AT21" s="11"/>
      <c r="AU21" s="12">
        <f t="shared" si="15"/>
        <v>0</v>
      </c>
      <c r="AV21" s="11"/>
      <c r="AW21" s="12">
        <f t="shared" si="16"/>
        <v>0</v>
      </c>
      <c r="AX21" s="10">
        <f t="shared" si="17"/>
        <v>5885.999999994823</v>
      </c>
    </row>
    <row r="22" spans="1:50" ht="14.25" thickBot="1" thickTop="1">
      <c r="A22" s="5" t="s">
        <v>19</v>
      </c>
      <c r="B22" s="46">
        <v>3139.117</v>
      </c>
      <c r="C22" s="12">
        <f t="shared" si="0"/>
        <v>207.0000000012442</v>
      </c>
      <c r="D22" s="33">
        <v>926.144</v>
      </c>
      <c r="E22" s="12">
        <f t="shared" si="1"/>
        <v>0</v>
      </c>
      <c r="F22" s="29">
        <v>2855.179</v>
      </c>
      <c r="G22" s="12">
        <f t="shared" si="2"/>
        <v>258.0000000007203</v>
      </c>
      <c r="H22" s="29">
        <v>3481.64</v>
      </c>
      <c r="I22" s="12">
        <f t="shared" si="2"/>
        <v>0</v>
      </c>
      <c r="J22" s="29">
        <v>4739.345</v>
      </c>
      <c r="K22" s="66">
        <f t="shared" si="3"/>
        <v>1350.0000000021828</v>
      </c>
      <c r="L22" s="29">
        <v>424.508</v>
      </c>
      <c r="M22" s="69">
        <f t="shared" si="3"/>
        <v>179.9999999998363</v>
      </c>
      <c r="N22" s="29">
        <v>81.299</v>
      </c>
      <c r="O22" s="66">
        <f t="shared" si="3"/>
        <v>0</v>
      </c>
      <c r="P22" s="29">
        <v>78.51</v>
      </c>
      <c r="Q22" s="66">
        <f t="shared" si="4"/>
        <v>0</v>
      </c>
      <c r="R22" s="29">
        <v>250.59</v>
      </c>
      <c r="S22" s="66">
        <f t="shared" si="4"/>
        <v>0</v>
      </c>
      <c r="T22" s="73">
        <f t="shared" si="5"/>
        <v>1995.0000000039836</v>
      </c>
      <c r="U22" s="29">
        <v>6017.162</v>
      </c>
      <c r="V22" s="12">
        <f t="shared" si="6"/>
        <v>810.0000000013097</v>
      </c>
      <c r="W22" s="30">
        <v>2675.34</v>
      </c>
      <c r="X22" s="12">
        <f t="shared" si="7"/>
        <v>450.00000000027285</v>
      </c>
      <c r="Y22" s="46">
        <v>306.292</v>
      </c>
      <c r="Z22" s="12">
        <f t="shared" si="8"/>
        <v>3.9999999999054126</v>
      </c>
      <c r="AA22" s="46">
        <v>14273.995</v>
      </c>
      <c r="AB22" s="12">
        <f t="shared" si="9"/>
        <v>902.0000000018626</v>
      </c>
      <c r="AC22" s="46">
        <v>2041.897</v>
      </c>
      <c r="AD22" s="12">
        <f t="shared" si="10"/>
        <v>123.99999999979627</v>
      </c>
      <c r="AE22" s="46">
        <v>8232.943</v>
      </c>
      <c r="AF22" s="66">
        <f t="shared" si="11"/>
        <v>939.0000000003056</v>
      </c>
      <c r="AG22" s="29">
        <v>464.216</v>
      </c>
      <c r="AH22" s="66">
        <f t="shared" si="11"/>
        <v>263.9999999998963</v>
      </c>
      <c r="AI22" s="29">
        <v>97.732</v>
      </c>
      <c r="AJ22" s="66">
        <f t="shared" si="11"/>
        <v>72.00000000000273</v>
      </c>
      <c r="AK22" s="29">
        <v>38.515</v>
      </c>
      <c r="AL22" s="66">
        <f t="shared" si="11"/>
        <v>126.00000000000477</v>
      </c>
      <c r="AM22" s="29">
        <v>213.46</v>
      </c>
      <c r="AN22" s="66">
        <f t="shared" si="12"/>
        <v>120.00000000006139</v>
      </c>
      <c r="AO22" s="71">
        <f t="shared" si="18"/>
        <v>3565.0000000033515</v>
      </c>
      <c r="AP22" s="11"/>
      <c r="AQ22" s="12">
        <f t="shared" si="13"/>
        <v>0</v>
      </c>
      <c r="AR22" s="11"/>
      <c r="AS22" s="12">
        <f t="shared" si="14"/>
        <v>0</v>
      </c>
      <c r="AT22" s="11"/>
      <c r="AU22" s="12">
        <f t="shared" si="15"/>
        <v>0</v>
      </c>
      <c r="AV22" s="11"/>
      <c r="AW22" s="12">
        <f t="shared" si="16"/>
        <v>0</v>
      </c>
      <c r="AX22" s="10">
        <f t="shared" si="17"/>
        <v>5806.0000000074015</v>
      </c>
    </row>
    <row r="23" spans="1:50" ht="14.25" thickBot="1" thickTop="1">
      <c r="A23" s="5" t="s">
        <v>20</v>
      </c>
      <c r="B23" s="46">
        <v>3139.18</v>
      </c>
      <c r="C23" s="12">
        <f t="shared" si="0"/>
        <v>188.99999999894135</v>
      </c>
      <c r="D23" s="33">
        <v>926.144</v>
      </c>
      <c r="E23" s="12">
        <f t="shared" si="1"/>
        <v>0</v>
      </c>
      <c r="F23" s="29">
        <v>2855.259</v>
      </c>
      <c r="G23" s="12">
        <f t="shared" si="2"/>
        <v>239.99999999978172</v>
      </c>
      <c r="H23" s="29">
        <v>3481.64</v>
      </c>
      <c r="I23" s="12">
        <f t="shared" si="2"/>
        <v>0</v>
      </c>
      <c r="J23" s="29">
        <v>4739.56</v>
      </c>
      <c r="K23" s="66">
        <f t="shared" si="3"/>
        <v>1290.0000000008731</v>
      </c>
      <c r="L23" s="29">
        <v>424.537</v>
      </c>
      <c r="M23" s="69">
        <f t="shared" si="3"/>
        <v>173.99999999997817</v>
      </c>
      <c r="N23" s="29">
        <v>81.299</v>
      </c>
      <c r="O23" s="66">
        <f t="shared" si="3"/>
        <v>0</v>
      </c>
      <c r="P23" s="29">
        <v>78.51</v>
      </c>
      <c r="Q23" s="66">
        <f t="shared" si="4"/>
        <v>0</v>
      </c>
      <c r="R23" s="29">
        <v>250.59</v>
      </c>
      <c r="S23" s="66">
        <f t="shared" si="4"/>
        <v>0</v>
      </c>
      <c r="T23" s="73">
        <f t="shared" si="5"/>
        <v>1892.9999999995744</v>
      </c>
      <c r="U23" s="29">
        <v>6017.294</v>
      </c>
      <c r="V23" s="12">
        <f t="shared" si="6"/>
        <v>791.9999999976426</v>
      </c>
      <c r="W23" s="30">
        <v>2675.48</v>
      </c>
      <c r="X23" s="12">
        <f t="shared" si="7"/>
        <v>419.999999999618</v>
      </c>
      <c r="Y23" s="46">
        <v>306.292</v>
      </c>
      <c r="Z23" s="12">
        <f t="shared" si="8"/>
        <v>0</v>
      </c>
      <c r="AA23" s="46">
        <v>14274.423</v>
      </c>
      <c r="AB23" s="12">
        <f t="shared" si="9"/>
        <v>855.9999999997672</v>
      </c>
      <c r="AC23" s="46">
        <v>2041.957</v>
      </c>
      <c r="AD23" s="12">
        <f t="shared" si="10"/>
        <v>120.00000000034561</v>
      </c>
      <c r="AE23" s="46">
        <v>8233.237</v>
      </c>
      <c r="AF23" s="66">
        <f t="shared" si="11"/>
        <v>881.9999999996071</v>
      </c>
      <c r="AG23" s="29">
        <v>464.257</v>
      </c>
      <c r="AH23" s="66">
        <f t="shared" si="11"/>
        <v>245.9999999999809</v>
      </c>
      <c r="AI23" s="29">
        <v>97.744</v>
      </c>
      <c r="AJ23" s="66">
        <f t="shared" si="11"/>
        <v>72.00000000000273</v>
      </c>
      <c r="AK23" s="29">
        <v>38.535</v>
      </c>
      <c r="AL23" s="66">
        <f t="shared" si="11"/>
        <v>119.99999999997613</v>
      </c>
      <c r="AM23" s="29">
        <v>213.48</v>
      </c>
      <c r="AN23" s="66">
        <f t="shared" si="12"/>
        <v>119.99999999989086</v>
      </c>
      <c r="AO23" s="71">
        <f t="shared" si="18"/>
        <v>3387.999999996964</v>
      </c>
      <c r="AP23" s="11"/>
      <c r="AQ23" s="12">
        <f t="shared" si="13"/>
        <v>0</v>
      </c>
      <c r="AR23" s="11"/>
      <c r="AS23" s="12">
        <f t="shared" si="14"/>
        <v>0</v>
      </c>
      <c r="AT23" s="11"/>
      <c r="AU23" s="12">
        <f t="shared" si="15"/>
        <v>0</v>
      </c>
      <c r="AV23" s="11"/>
      <c r="AW23" s="12">
        <f t="shared" si="16"/>
        <v>0</v>
      </c>
      <c r="AX23" s="10">
        <f t="shared" si="17"/>
        <v>5520.999999996406</v>
      </c>
    </row>
    <row r="24" spans="1:50" ht="14.25" thickBot="1" thickTop="1">
      <c r="A24" s="5" t="s">
        <v>21</v>
      </c>
      <c r="B24" s="46">
        <v>3139.24</v>
      </c>
      <c r="C24" s="12">
        <f t="shared" si="0"/>
        <v>179.9999999998363</v>
      </c>
      <c r="D24" s="33">
        <v>926.144</v>
      </c>
      <c r="E24" s="12">
        <f t="shared" si="1"/>
        <v>0</v>
      </c>
      <c r="F24" s="29">
        <v>2855.338</v>
      </c>
      <c r="G24" s="12">
        <f t="shared" si="2"/>
        <v>237.00000000053478</v>
      </c>
      <c r="H24" s="29">
        <v>3481.64</v>
      </c>
      <c r="I24" s="12">
        <f t="shared" si="2"/>
        <v>0</v>
      </c>
      <c r="J24" s="29">
        <v>4739.774</v>
      </c>
      <c r="K24" s="66">
        <f t="shared" si="3"/>
        <v>1283.9999999996508</v>
      </c>
      <c r="L24" s="29">
        <v>424.564</v>
      </c>
      <c r="M24" s="69">
        <f t="shared" si="3"/>
        <v>162.00000000026193</v>
      </c>
      <c r="N24" s="29">
        <v>81.299</v>
      </c>
      <c r="O24" s="66">
        <f t="shared" si="3"/>
        <v>0</v>
      </c>
      <c r="P24" s="29">
        <v>78.51</v>
      </c>
      <c r="Q24" s="66">
        <f t="shared" si="4"/>
        <v>0</v>
      </c>
      <c r="R24" s="29">
        <v>250.59</v>
      </c>
      <c r="S24" s="66">
        <f t="shared" si="4"/>
        <v>0</v>
      </c>
      <c r="T24" s="73">
        <f t="shared" si="5"/>
        <v>1863.0000000002838</v>
      </c>
      <c r="U24" s="29">
        <v>6017.425</v>
      </c>
      <c r="V24" s="12">
        <f t="shared" si="6"/>
        <v>786.0000000018772</v>
      </c>
      <c r="W24" s="30">
        <v>2675.6</v>
      </c>
      <c r="X24" s="12">
        <f t="shared" si="7"/>
        <v>359.9999999996726</v>
      </c>
      <c r="Y24" s="46">
        <v>306.292</v>
      </c>
      <c r="Z24" s="12">
        <f t="shared" si="8"/>
        <v>0</v>
      </c>
      <c r="AA24" s="46">
        <v>14274.845</v>
      </c>
      <c r="AB24" s="12">
        <f t="shared" si="9"/>
        <v>843.9999999973224</v>
      </c>
      <c r="AC24" s="46">
        <v>2042.017</v>
      </c>
      <c r="AD24" s="12">
        <f t="shared" si="10"/>
        <v>119.99999999989086</v>
      </c>
      <c r="AE24" s="46">
        <v>8233.527</v>
      </c>
      <c r="AF24" s="66">
        <f t="shared" si="11"/>
        <v>870.0000000026193</v>
      </c>
      <c r="AG24" s="29">
        <v>464.297</v>
      </c>
      <c r="AH24" s="66">
        <f t="shared" si="11"/>
        <v>240.00000000012278</v>
      </c>
      <c r="AI24" s="29">
        <v>97.755</v>
      </c>
      <c r="AJ24" s="66">
        <f t="shared" si="11"/>
        <v>65.99999999997408</v>
      </c>
      <c r="AK24" s="29">
        <v>38.553</v>
      </c>
      <c r="AL24" s="66">
        <f t="shared" si="11"/>
        <v>108.00000000000409</v>
      </c>
      <c r="AM24" s="29">
        <v>213.49</v>
      </c>
      <c r="AN24" s="66">
        <f t="shared" si="12"/>
        <v>60.00000000011596</v>
      </c>
      <c r="AO24" s="71">
        <f t="shared" si="18"/>
        <v>3286.0000000014793</v>
      </c>
      <c r="AP24" s="11"/>
      <c r="AQ24" s="12">
        <f t="shared" si="13"/>
        <v>0</v>
      </c>
      <c r="AR24" s="11"/>
      <c r="AS24" s="12">
        <f t="shared" si="14"/>
        <v>0</v>
      </c>
      <c r="AT24" s="11"/>
      <c r="AU24" s="12">
        <f t="shared" si="15"/>
        <v>0</v>
      </c>
      <c r="AV24" s="11"/>
      <c r="AW24" s="12">
        <f t="shared" si="16"/>
        <v>0</v>
      </c>
      <c r="AX24" s="10">
        <f t="shared" si="17"/>
        <v>5317.000000001883</v>
      </c>
    </row>
    <row r="25" spans="1:50" ht="14.25" thickBot="1" thickTop="1">
      <c r="A25" s="5" t="s">
        <v>22</v>
      </c>
      <c r="B25" s="46">
        <v>3139.295</v>
      </c>
      <c r="C25" s="12">
        <f t="shared" si="0"/>
        <v>165.00000000087311</v>
      </c>
      <c r="D25" s="33">
        <v>926.144</v>
      </c>
      <c r="E25" s="12">
        <f t="shared" si="1"/>
        <v>0</v>
      </c>
      <c r="F25" s="29">
        <v>2855.423</v>
      </c>
      <c r="G25" s="12">
        <f t="shared" si="2"/>
        <v>254.9999999987449</v>
      </c>
      <c r="H25" s="29">
        <v>3481.64</v>
      </c>
      <c r="I25" s="12">
        <f t="shared" si="2"/>
        <v>0</v>
      </c>
      <c r="J25" s="29">
        <v>4739.987</v>
      </c>
      <c r="K25" s="66">
        <f t="shared" si="3"/>
        <v>1277.9999999984284</v>
      </c>
      <c r="L25" s="29">
        <v>424.589</v>
      </c>
      <c r="M25" s="69">
        <f t="shared" si="3"/>
        <v>149.99999999986358</v>
      </c>
      <c r="N25" s="29">
        <v>81.299</v>
      </c>
      <c r="O25" s="66">
        <f t="shared" si="3"/>
        <v>0</v>
      </c>
      <c r="P25" s="29">
        <v>78.51</v>
      </c>
      <c r="Q25" s="66">
        <f t="shared" si="4"/>
        <v>0</v>
      </c>
      <c r="R25" s="29">
        <v>250.59</v>
      </c>
      <c r="S25" s="66">
        <f t="shared" si="4"/>
        <v>0</v>
      </c>
      <c r="T25" s="73">
        <f t="shared" si="5"/>
        <v>1847.99999999791</v>
      </c>
      <c r="U25" s="29">
        <v>6017.558</v>
      </c>
      <c r="V25" s="12">
        <f t="shared" si="6"/>
        <v>797.999999998865</v>
      </c>
      <c r="W25" s="30">
        <v>2675.71</v>
      </c>
      <c r="X25" s="12">
        <f t="shared" si="7"/>
        <v>330.000000000382</v>
      </c>
      <c r="Y25" s="46">
        <v>306.292</v>
      </c>
      <c r="Z25" s="12">
        <f t="shared" si="8"/>
        <v>0</v>
      </c>
      <c r="AA25" s="46">
        <v>14275.297</v>
      </c>
      <c r="AB25" s="12">
        <f t="shared" si="9"/>
        <v>904.0000000022701</v>
      </c>
      <c r="AC25" s="46">
        <v>2042.082</v>
      </c>
      <c r="AD25" s="12">
        <f t="shared" si="10"/>
        <v>130.00000000010914</v>
      </c>
      <c r="AE25" s="46">
        <v>8233.823</v>
      </c>
      <c r="AF25" s="66">
        <f t="shared" si="11"/>
        <v>888.0000000008295</v>
      </c>
      <c r="AG25" s="29">
        <v>464.336</v>
      </c>
      <c r="AH25" s="66">
        <f t="shared" si="11"/>
        <v>233.9999999999236</v>
      </c>
      <c r="AI25" s="29">
        <v>97.766</v>
      </c>
      <c r="AJ25" s="66">
        <f t="shared" si="11"/>
        <v>66.00000000005934</v>
      </c>
      <c r="AK25" s="29">
        <v>38.572</v>
      </c>
      <c r="AL25" s="66">
        <f t="shared" si="11"/>
        <v>114.00000000003274</v>
      </c>
      <c r="AM25" s="29">
        <v>213.51</v>
      </c>
      <c r="AN25" s="66">
        <f t="shared" si="12"/>
        <v>119.99999999989086</v>
      </c>
      <c r="AO25" s="71">
        <f t="shared" si="18"/>
        <v>3350.0000000024384</v>
      </c>
      <c r="AP25" s="11"/>
      <c r="AQ25" s="12">
        <f t="shared" si="13"/>
        <v>0</v>
      </c>
      <c r="AR25" s="11"/>
      <c r="AS25" s="12">
        <f t="shared" si="14"/>
        <v>0</v>
      </c>
      <c r="AT25" s="11"/>
      <c r="AU25" s="12">
        <f t="shared" si="15"/>
        <v>0</v>
      </c>
      <c r="AV25" s="11"/>
      <c r="AW25" s="12">
        <f t="shared" si="16"/>
        <v>0</v>
      </c>
      <c r="AX25" s="10">
        <f t="shared" si="17"/>
        <v>5432.000000000272</v>
      </c>
    </row>
    <row r="26" spans="1:50" ht="14.25" thickBot="1" thickTop="1">
      <c r="A26" s="5" t="s">
        <v>23</v>
      </c>
      <c r="B26" s="46">
        <v>3139.351</v>
      </c>
      <c r="C26" s="12">
        <f t="shared" si="0"/>
        <v>168.00000000012005</v>
      </c>
      <c r="D26" s="33">
        <v>926.144</v>
      </c>
      <c r="E26" s="12">
        <f t="shared" si="1"/>
        <v>0</v>
      </c>
      <c r="F26" s="29">
        <v>2855.53</v>
      </c>
      <c r="G26" s="12">
        <f t="shared" si="2"/>
        <v>321.00000000127693</v>
      </c>
      <c r="H26" s="29">
        <v>3481.64</v>
      </c>
      <c r="I26" s="12">
        <f t="shared" si="2"/>
        <v>0</v>
      </c>
      <c r="J26" s="29">
        <v>4740.234</v>
      </c>
      <c r="K26" s="66">
        <f t="shared" si="3"/>
        <v>1482.0000000017899</v>
      </c>
      <c r="L26" s="29">
        <v>424.619</v>
      </c>
      <c r="M26" s="69">
        <f t="shared" si="3"/>
        <v>180.00000000017735</v>
      </c>
      <c r="N26" s="29">
        <v>81.299</v>
      </c>
      <c r="O26" s="66">
        <f t="shared" si="3"/>
        <v>0</v>
      </c>
      <c r="P26" s="29">
        <v>78.51</v>
      </c>
      <c r="Q26" s="66">
        <f t="shared" si="4"/>
        <v>0</v>
      </c>
      <c r="R26" s="29">
        <v>250.59</v>
      </c>
      <c r="S26" s="66">
        <f t="shared" si="4"/>
        <v>0</v>
      </c>
      <c r="T26" s="73">
        <f t="shared" si="5"/>
        <v>2151.000000003364</v>
      </c>
      <c r="U26" s="29">
        <v>6017.718</v>
      </c>
      <c r="V26" s="12">
        <f t="shared" si="6"/>
        <v>959.9999999991269</v>
      </c>
      <c r="W26" s="30">
        <v>2675.8</v>
      </c>
      <c r="X26" s="12">
        <f t="shared" si="7"/>
        <v>270.00000000043656</v>
      </c>
      <c r="Y26" s="46">
        <v>306.293</v>
      </c>
      <c r="Z26" s="12">
        <f t="shared" si="8"/>
        <v>4.000000000132786</v>
      </c>
      <c r="AA26" s="46">
        <v>14275.831</v>
      </c>
      <c r="AB26" s="12">
        <f t="shared" si="9"/>
        <v>1067.9999999993015</v>
      </c>
      <c r="AC26" s="46">
        <v>2042.15</v>
      </c>
      <c r="AD26" s="12">
        <f t="shared" si="10"/>
        <v>135.99999999996726</v>
      </c>
      <c r="AE26" s="46">
        <v>8234.157</v>
      </c>
      <c r="AF26" s="66">
        <f t="shared" si="11"/>
        <v>1001.9999999967695</v>
      </c>
      <c r="AG26" s="29">
        <v>464.376</v>
      </c>
      <c r="AH26" s="66">
        <f t="shared" si="11"/>
        <v>239.99999999978172</v>
      </c>
      <c r="AI26" s="29">
        <v>97.779</v>
      </c>
      <c r="AJ26" s="66">
        <f t="shared" si="11"/>
        <v>77.99999999994611</v>
      </c>
      <c r="AK26" s="29">
        <v>38.596</v>
      </c>
      <c r="AL26" s="66">
        <f t="shared" si="11"/>
        <v>143.99999999996282</v>
      </c>
      <c r="AM26" s="29">
        <v>213.52</v>
      </c>
      <c r="AN26" s="66">
        <f t="shared" si="12"/>
        <v>60.00000000011596</v>
      </c>
      <c r="AO26" s="71">
        <f t="shared" si="18"/>
        <v>3757.9999999954625</v>
      </c>
      <c r="AP26" s="11"/>
      <c r="AQ26" s="12">
        <f t="shared" si="13"/>
        <v>0</v>
      </c>
      <c r="AR26" s="11"/>
      <c r="AS26" s="12">
        <f t="shared" si="14"/>
        <v>0</v>
      </c>
      <c r="AT26" s="11"/>
      <c r="AU26" s="12">
        <f t="shared" si="15"/>
        <v>0</v>
      </c>
      <c r="AV26" s="11"/>
      <c r="AW26" s="12">
        <f t="shared" si="16"/>
        <v>0</v>
      </c>
      <c r="AX26" s="10">
        <f t="shared" si="17"/>
        <v>6112.999999998905</v>
      </c>
    </row>
    <row r="27" spans="1:50" ht="14.25" thickBot="1" thickTop="1">
      <c r="A27" s="5" t="s">
        <v>24</v>
      </c>
      <c r="B27" s="46">
        <v>3139.396</v>
      </c>
      <c r="C27" s="12">
        <f t="shared" si="0"/>
        <v>135.00000000021828</v>
      </c>
      <c r="D27" s="33">
        <v>926.144</v>
      </c>
      <c r="E27" s="12">
        <f t="shared" si="1"/>
        <v>0</v>
      </c>
      <c r="F27" s="29">
        <v>2855.624</v>
      </c>
      <c r="G27" s="12">
        <f t="shared" si="2"/>
        <v>281.99999999878855</v>
      </c>
      <c r="H27" s="29">
        <v>3481.64</v>
      </c>
      <c r="I27" s="12">
        <f t="shared" si="2"/>
        <v>0</v>
      </c>
      <c r="J27" s="29">
        <v>4740.437</v>
      </c>
      <c r="K27" s="66">
        <f t="shared" si="3"/>
        <v>1217.9999999971187</v>
      </c>
      <c r="L27" s="29">
        <v>424.643</v>
      </c>
      <c r="M27" s="69">
        <f t="shared" si="3"/>
        <v>143.9999999996644</v>
      </c>
      <c r="N27" s="29">
        <v>81.299</v>
      </c>
      <c r="O27" s="66">
        <f t="shared" si="3"/>
        <v>0</v>
      </c>
      <c r="P27" s="29">
        <v>78.51</v>
      </c>
      <c r="Q27" s="66">
        <f t="shared" si="4"/>
        <v>0</v>
      </c>
      <c r="R27" s="29">
        <v>250.59</v>
      </c>
      <c r="S27" s="66">
        <f t="shared" si="4"/>
        <v>0</v>
      </c>
      <c r="T27" s="73">
        <f t="shared" si="5"/>
        <v>1778.99999999579</v>
      </c>
      <c r="U27" s="29">
        <v>6017.853</v>
      </c>
      <c r="V27" s="12">
        <f t="shared" si="6"/>
        <v>810.0000000013097</v>
      </c>
      <c r="W27" s="30">
        <v>2675.86</v>
      </c>
      <c r="X27" s="12">
        <f t="shared" si="7"/>
        <v>179.9999999998363</v>
      </c>
      <c r="Y27" s="46">
        <v>306.293</v>
      </c>
      <c r="Z27" s="12">
        <f t="shared" si="8"/>
        <v>0</v>
      </c>
      <c r="AA27" s="46">
        <v>14276.295</v>
      </c>
      <c r="AB27" s="12">
        <f t="shared" si="9"/>
        <v>927.9999999998836</v>
      </c>
      <c r="AC27" s="46">
        <v>2042.208</v>
      </c>
      <c r="AD27" s="12">
        <f t="shared" si="10"/>
        <v>115.99999999998545</v>
      </c>
      <c r="AE27" s="46">
        <v>8234.44</v>
      </c>
      <c r="AF27" s="66">
        <f t="shared" si="11"/>
        <v>849.000000003798</v>
      </c>
      <c r="AG27" s="29">
        <v>464.41</v>
      </c>
      <c r="AH27" s="66">
        <f t="shared" si="11"/>
        <v>204.00000000029195</v>
      </c>
      <c r="AI27" s="29">
        <v>97.789</v>
      </c>
      <c r="AJ27" s="66">
        <f t="shared" si="11"/>
        <v>60.000000000030695</v>
      </c>
      <c r="AK27" s="29">
        <v>38.618</v>
      </c>
      <c r="AL27" s="66">
        <f t="shared" si="11"/>
        <v>132.00000000003342</v>
      </c>
      <c r="AM27" s="29">
        <v>213.53</v>
      </c>
      <c r="AN27" s="66">
        <f t="shared" si="12"/>
        <v>59.99999999994543</v>
      </c>
      <c r="AO27" s="71">
        <f t="shared" si="18"/>
        <v>3147.000000005136</v>
      </c>
      <c r="AP27" s="11"/>
      <c r="AQ27" s="12">
        <f t="shared" si="13"/>
        <v>0</v>
      </c>
      <c r="AR27" s="11"/>
      <c r="AS27" s="12">
        <f t="shared" si="14"/>
        <v>0</v>
      </c>
      <c r="AT27" s="11"/>
      <c r="AU27" s="12">
        <f t="shared" si="15"/>
        <v>0</v>
      </c>
      <c r="AV27" s="11"/>
      <c r="AW27" s="12">
        <f t="shared" si="16"/>
        <v>0</v>
      </c>
      <c r="AX27" s="10">
        <f t="shared" si="17"/>
        <v>5118.000000000905</v>
      </c>
    </row>
    <row r="28" spans="1:50" ht="14.25" thickBot="1" thickTop="1">
      <c r="A28" s="5" t="s">
        <v>25</v>
      </c>
      <c r="B28" s="46">
        <v>3139.447</v>
      </c>
      <c r="C28" s="12">
        <f t="shared" si="0"/>
        <v>152.99999999979264</v>
      </c>
      <c r="D28" s="33">
        <v>926.144</v>
      </c>
      <c r="E28" s="12">
        <f t="shared" si="1"/>
        <v>0</v>
      </c>
      <c r="F28" s="29">
        <v>2855.734</v>
      </c>
      <c r="G28" s="12">
        <f t="shared" si="2"/>
        <v>330.000000000382</v>
      </c>
      <c r="H28" s="29">
        <v>3481.64</v>
      </c>
      <c r="I28" s="12">
        <f t="shared" si="2"/>
        <v>0</v>
      </c>
      <c r="J28" s="29">
        <v>4740.673</v>
      </c>
      <c r="K28" s="66">
        <f t="shared" si="3"/>
        <v>1415.9999999992579</v>
      </c>
      <c r="L28" s="29">
        <v>424.669</v>
      </c>
      <c r="M28" s="69">
        <f t="shared" si="3"/>
        <v>156.00000000006276</v>
      </c>
      <c r="N28" s="29">
        <v>81.299</v>
      </c>
      <c r="O28" s="66">
        <f t="shared" si="3"/>
        <v>0</v>
      </c>
      <c r="P28" s="29">
        <v>78.51</v>
      </c>
      <c r="Q28" s="66">
        <f t="shared" si="4"/>
        <v>0</v>
      </c>
      <c r="R28" s="29">
        <v>250.59</v>
      </c>
      <c r="S28" s="66">
        <f t="shared" si="4"/>
        <v>0</v>
      </c>
      <c r="T28" s="73">
        <f t="shared" si="5"/>
        <v>2054.9999999994952</v>
      </c>
      <c r="U28" s="29">
        <v>6018.015</v>
      </c>
      <c r="V28" s="12">
        <f t="shared" si="6"/>
        <v>972.0000000015716</v>
      </c>
      <c r="W28" s="30">
        <v>2675.93</v>
      </c>
      <c r="X28" s="12">
        <f t="shared" si="7"/>
        <v>209.99999999912689</v>
      </c>
      <c r="Y28" s="46">
        <v>306.293</v>
      </c>
      <c r="Z28" s="12">
        <f t="shared" si="8"/>
        <v>0</v>
      </c>
      <c r="AA28" s="46">
        <v>14276.854</v>
      </c>
      <c r="AB28" s="12">
        <f t="shared" si="9"/>
        <v>1117.999999998574</v>
      </c>
      <c r="AC28" s="46">
        <v>2042.272</v>
      </c>
      <c r="AD28" s="12">
        <f t="shared" si="10"/>
        <v>127.99999999970169</v>
      </c>
      <c r="AE28" s="46">
        <v>8234.769</v>
      </c>
      <c r="AF28" s="66">
        <f t="shared" si="11"/>
        <v>986.9999999991705</v>
      </c>
      <c r="AG28" s="29">
        <v>464.45</v>
      </c>
      <c r="AH28" s="66">
        <f t="shared" si="11"/>
        <v>239.99999999978172</v>
      </c>
      <c r="AI28" s="29">
        <v>97.799</v>
      </c>
      <c r="AJ28" s="66">
        <f t="shared" si="11"/>
        <v>60.000000000030695</v>
      </c>
      <c r="AK28" s="29">
        <v>38.645</v>
      </c>
      <c r="AL28" s="66">
        <f t="shared" si="11"/>
        <v>162.00000000000614</v>
      </c>
      <c r="AM28" s="29">
        <v>213.54</v>
      </c>
      <c r="AN28" s="66">
        <f t="shared" si="12"/>
        <v>59.99999999994543</v>
      </c>
      <c r="AO28" s="71">
        <f t="shared" si="18"/>
        <v>3714.9999999979573</v>
      </c>
      <c r="AP28" s="11"/>
      <c r="AQ28" s="12">
        <f t="shared" si="13"/>
        <v>0</v>
      </c>
      <c r="AR28" s="11"/>
      <c r="AS28" s="12">
        <f t="shared" si="14"/>
        <v>0</v>
      </c>
      <c r="AT28" s="11"/>
      <c r="AU28" s="12">
        <f t="shared" si="15"/>
        <v>0</v>
      </c>
      <c r="AV28" s="11"/>
      <c r="AW28" s="12">
        <f t="shared" si="16"/>
        <v>0</v>
      </c>
      <c r="AX28" s="10">
        <f t="shared" si="17"/>
        <v>5991.999999997404</v>
      </c>
    </row>
    <row r="29" spans="1:50" ht="14.25" thickBot="1" thickTop="1">
      <c r="A29" s="5" t="s">
        <v>26</v>
      </c>
      <c r="B29" s="46">
        <v>3139.503</v>
      </c>
      <c r="C29" s="12">
        <f t="shared" si="0"/>
        <v>168.00000000012005</v>
      </c>
      <c r="D29" s="33">
        <v>926.144</v>
      </c>
      <c r="E29" s="12">
        <f t="shared" si="1"/>
        <v>0</v>
      </c>
      <c r="F29" s="29">
        <v>2855.858</v>
      </c>
      <c r="G29" s="12">
        <f t="shared" si="2"/>
        <v>372.00000000075306</v>
      </c>
      <c r="H29" s="29">
        <v>3481.64</v>
      </c>
      <c r="I29" s="12">
        <f t="shared" si="2"/>
        <v>0</v>
      </c>
      <c r="J29" s="29">
        <v>4740.924</v>
      </c>
      <c r="K29" s="66">
        <f t="shared" si="3"/>
        <v>1506.0000000012224</v>
      </c>
      <c r="L29" s="29">
        <v>424.691</v>
      </c>
      <c r="M29" s="69">
        <f t="shared" si="3"/>
        <v>131.99999999994816</v>
      </c>
      <c r="N29" s="29">
        <v>81.299</v>
      </c>
      <c r="O29" s="66">
        <f t="shared" si="3"/>
        <v>0</v>
      </c>
      <c r="P29" s="29">
        <v>78.51</v>
      </c>
      <c r="Q29" s="66">
        <f t="shared" si="4"/>
        <v>0</v>
      </c>
      <c r="R29" s="29">
        <v>250.59</v>
      </c>
      <c r="S29" s="66">
        <f t="shared" si="4"/>
        <v>0</v>
      </c>
      <c r="T29" s="73">
        <f t="shared" si="5"/>
        <v>2178.0000000020436</v>
      </c>
      <c r="U29" s="29">
        <v>6018.191</v>
      </c>
      <c r="V29" s="12">
        <f t="shared" si="6"/>
        <v>1055.9999999968568</v>
      </c>
      <c r="W29" s="30">
        <v>2676</v>
      </c>
      <c r="X29" s="12">
        <f t="shared" si="7"/>
        <v>210.00000000049113</v>
      </c>
      <c r="Y29" s="46">
        <v>306.294</v>
      </c>
      <c r="Z29" s="12">
        <f t="shared" si="8"/>
        <v>3.9999999999054126</v>
      </c>
      <c r="AA29" s="46">
        <v>14277.465</v>
      </c>
      <c r="AB29" s="12">
        <f t="shared" si="9"/>
        <v>1222.0000000015716</v>
      </c>
      <c r="AC29" s="46">
        <v>2042.341</v>
      </c>
      <c r="AD29" s="12">
        <f t="shared" si="10"/>
        <v>137.99999999991996</v>
      </c>
      <c r="AE29" s="46">
        <v>8235.136</v>
      </c>
      <c r="AF29" s="66">
        <f t="shared" si="11"/>
        <v>1101.0000000005675</v>
      </c>
      <c r="AG29" s="29">
        <v>464.488</v>
      </c>
      <c r="AH29" s="66">
        <f t="shared" si="11"/>
        <v>228.00000000006548</v>
      </c>
      <c r="AI29" s="29">
        <v>97.804</v>
      </c>
      <c r="AJ29" s="66">
        <f t="shared" si="11"/>
        <v>29.999999999972715</v>
      </c>
      <c r="AK29" s="29">
        <v>38.674</v>
      </c>
      <c r="AL29" s="66">
        <f t="shared" si="11"/>
        <v>173.99999999997817</v>
      </c>
      <c r="AM29" s="29">
        <v>213.55</v>
      </c>
      <c r="AN29" s="66">
        <f t="shared" si="12"/>
        <v>60.00000000011596</v>
      </c>
      <c r="AO29" s="71">
        <f t="shared" si="18"/>
        <v>3988.9999999993506</v>
      </c>
      <c r="AP29" s="11"/>
      <c r="AQ29" s="12">
        <f t="shared" si="13"/>
        <v>0</v>
      </c>
      <c r="AR29" s="11"/>
      <c r="AS29" s="12">
        <f t="shared" si="14"/>
        <v>0</v>
      </c>
      <c r="AT29" s="11"/>
      <c r="AU29" s="12">
        <f t="shared" si="15"/>
        <v>0</v>
      </c>
      <c r="AV29" s="11"/>
      <c r="AW29" s="12">
        <f t="shared" si="16"/>
        <v>0</v>
      </c>
      <c r="AX29" s="10">
        <f t="shared" si="17"/>
        <v>6401.000000001488</v>
      </c>
    </row>
    <row r="30" spans="1:50" ht="14.25" thickBot="1" thickTop="1">
      <c r="A30" s="5" t="s">
        <v>27</v>
      </c>
      <c r="B30" s="46">
        <v>3139.537</v>
      </c>
      <c r="C30" s="12">
        <f t="shared" si="0"/>
        <v>101.99999999895226</v>
      </c>
      <c r="D30" s="33">
        <v>926.144</v>
      </c>
      <c r="E30" s="12">
        <f t="shared" si="1"/>
        <v>0</v>
      </c>
      <c r="F30" s="29">
        <v>2855.941</v>
      </c>
      <c r="G30" s="12">
        <f t="shared" si="2"/>
        <v>248.99999999888678</v>
      </c>
      <c r="H30" s="29">
        <v>3481.64</v>
      </c>
      <c r="I30" s="12">
        <f t="shared" si="2"/>
        <v>0</v>
      </c>
      <c r="J30" s="29">
        <v>4741.093</v>
      </c>
      <c r="K30" s="66">
        <f t="shared" si="3"/>
        <v>1013.9999999992142</v>
      </c>
      <c r="L30" s="29">
        <v>424.705</v>
      </c>
      <c r="M30" s="69">
        <f t="shared" si="3"/>
        <v>84.00000000006003</v>
      </c>
      <c r="N30" s="29">
        <v>81.299</v>
      </c>
      <c r="O30" s="66">
        <f t="shared" si="3"/>
        <v>0</v>
      </c>
      <c r="P30" s="29">
        <v>78.51</v>
      </c>
      <c r="Q30" s="66">
        <f t="shared" si="4"/>
        <v>0</v>
      </c>
      <c r="R30" s="29">
        <v>250.59</v>
      </c>
      <c r="S30" s="66">
        <f t="shared" si="4"/>
        <v>0</v>
      </c>
      <c r="T30" s="73">
        <f t="shared" si="5"/>
        <v>1448.9999999971133</v>
      </c>
      <c r="U30" s="29">
        <v>6018.306</v>
      </c>
      <c r="V30" s="12">
        <f t="shared" si="6"/>
        <v>689.9999999986903</v>
      </c>
      <c r="W30" s="30">
        <v>2676.05</v>
      </c>
      <c r="X30" s="12">
        <f t="shared" si="7"/>
        <v>150.0000000005457</v>
      </c>
      <c r="Y30" s="46">
        <v>306.294</v>
      </c>
      <c r="Z30" s="12">
        <f t="shared" si="8"/>
        <v>0</v>
      </c>
      <c r="AA30" s="46">
        <v>14277.883</v>
      </c>
      <c r="AB30" s="12">
        <f t="shared" si="9"/>
        <v>835.9999999993306</v>
      </c>
      <c r="AC30" s="46">
        <v>2042.388</v>
      </c>
      <c r="AD30" s="12">
        <f t="shared" si="10"/>
        <v>94.00000000005093</v>
      </c>
      <c r="AE30" s="46">
        <v>8235.39</v>
      </c>
      <c r="AF30" s="66">
        <f t="shared" si="11"/>
        <v>761.9999999969878</v>
      </c>
      <c r="AG30" s="29">
        <v>464.512</v>
      </c>
      <c r="AH30" s="66">
        <f t="shared" si="11"/>
        <v>144.00000000000546</v>
      </c>
      <c r="AI30" s="29">
        <v>97.808</v>
      </c>
      <c r="AJ30" s="66">
        <f t="shared" si="11"/>
        <v>24.00000000002933</v>
      </c>
      <c r="AK30" s="29">
        <v>38.695</v>
      </c>
      <c r="AL30" s="66">
        <f t="shared" si="11"/>
        <v>126.00000000000477</v>
      </c>
      <c r="AM30" s="29">
        <v>213.55</v>
      </c>
      <c r="AN30" s="66">
        <f t="shared" si="12"/>
        <v>0</v>
      </c>
      <c r="AO30" s="71">
        <f t="shared" si="18"/>
        <v>2699.99999999564</v>
      </c>
      <c r="AP30" s="11"/>
      <c r="AQ30" s="12">
        <f t="shared" si="13"/>
        <v>0</v>
      </c>
      <c r="AR30" s="11"/>
      <c r="AS30" s="12">
        <f t="shared" si="14"/>
        <v>0</v>
      </c>
      <c r="AT30" s="11"/>
      <c r="AU30" s="12">
        <f t="shared" si="15"/>
        <v>0</v>
      </c>
      <c r="AV30" s="11"/>
      <c r="AW30" s="12">
        <f t="shared" si="16"/>
        <v>0</v>
      </c>
      <c r="AX30" s="10">
        <f t="shared" si="17"/>
        <v>4274.999999992758</v>
      </c>
    </row>
    <row r="31" spans="1:50" ht="14.25" thickBot="1" thickTop="1">
      <c r="A31" s="5" t="s">
        <v>28</v>
      </c>
      <c r="B31" s="49">
        <v>3139.576</v>
      </c>
      <c r="C31" s="28">
        <f t="shared" si="0"/>
        <v>117.00000000064392</v>
      </c>
      <c r="D31" s="36">
        <v>926.144</v>
      </c>
      <c r="E31" s="28">
        <f>(D31-D30)*D$5</f>
        <v>0</v>
      </c>
      <c r="F31" s="29">
        <v>2856.048</v>
      </c>
      <c r="G31" s="28">
        <f>(F31-F30)*F$5</f>
        <v>320.9999999999127</v>
      </c>
      <c r="H31" s="29">
        <v>3481.64</v>
      </c>
      <c r="I31" s="28">
        <f>(H31-H30)*H$5</f>
        <v>0</v>
      </c>
      <c r="J31" s="29">
        <v>4741.303</v>
      </c>
      <c r="K31" s="67">
        <f>(J31-J30)*J$5</f>
        <v>1260.0000000002183</v>
      </c>
      <c r="L31" s="29">
        <v>424.722</v>
      </c>
      <c r="M31" s="69">
        <f>(L31-L30)*L$5</f>
        <v>101.99999999997544</v>
      </c>
      <c r="N31" s="29">
        <v>81.299</v>
      </c>
      <c r="O31" s="66">
        <f>(N31-N30)*N$5</f>
        <v>0</v>
      </c>
      <c r="P31" s="29">
        <v>78.51</v>
      </c>
      <c r="Q31" s="66">
        <f>(P31-P30)*P$5</f>
        <v>0</v>
      </c>
      <c r="R31" s="29">
        <v>250.59</v>
      </c>
      <c r="S31" s="66">
        <f>(R31-R30)*R$5</f>
        <v>0</v>
      </c>
      <c r="T31" s="73">
        <f t="shared" si="5"/>
        <v>1800.0000000007503</v>
      </c>
      <c r="U31" s="29">
        <v>6018.445</v>
      </c>
      <c r="V31" s="28">
        <f>(U31-U30)*U$5</f>
        <v>834.0000000007421</v>
      </c>
      <c r="W31" s="30">
        <v>2676.12</v>
      </c>
      <c r="X31" s="28">
        <f>(W31-W30)*W$5</f>
        <v>209.99999999912689</v>
      </c>
      <c r="Y31" s="49">
        <v>306.294</v>
      </c>
      <c r="Z31" s="28">
        <f>(Y31-Y30)*Y$5</f>
        <v>0</v>
      </c>
      <c r="AA31" s="49">
        <v>14278.407</v>
      </c>
      <c r="AB31" s="28">
        <f>(AA31-AA30)*AA$5</f>
        <v>1047.999999998865</v>
      </c>
      <c r="AC31" s="49">
        <v>2042.448</v>
      </c>
      <c r="AD31" s="28">
        <f>(AC31-AC30)*AC$5</f>
        <v>120.00000000034561</v>
      </c>
      <c r="AE31" s="49">
        <v>8235.71</v>
      </c>
      <c r="AF31" s="67">
        <f>(AE31-AE30)*AE$5</f>
        <v>959.9999999991269</v>
      </c>
      <c r="AG31" s="29">
        <v>464.539</v>
      </c>
      <c r="AH31" s="66">
        <f>(AG31-AG30)*AG$5</f>
        <v>161.99999999992087</v>
      </c>
      <c r="AI31" s="29">
        <v>97.814</v>
      </c>
      <c r="AJ31" s="66">
        <f>(AI31-AI30)*AI$5</f>
        <v>35.9999999999161</v>
      </c>
      <c r="AK31" s="29">
        <v>38.721</v>
      </c>
      <c r="AL31" s="66">
        <f>(AK31-AK30)*AK$5</f>
        <v>155.9999999999775</v>
      </c>
      <c r="AM31" s="29">
        <v>213.56</v>
      </c>
      <c r="AN31" s="66">
        <f>(AM31-AM30)*AM$5</f>
        <v>59.99999999994543</v>
      </c>
      <c r="AO31" s="72">
        <f t="shared" si="18"/>
        <v>3369.9999999980437</v>
      </c>
      <c r="AP31" s="27"/>
      <c r="AQ31" s="28"/>
      <c r="AR31" s="27"/>
      <c r="AS31" s="28"/>
      <c r="AT31" s="27"/>
      <c r="AU31" s="28"/>
      <c r="AV31" s="27"/>
      <c r="AW31" s="28"/>
      <c r="AX31" s="10">
        <f t="shared" si="17"/>
        <v>5385.999999998717</v>
      </c>
    </row>
    <row r="32" spans="1:50" ht="14.25" thickBot="1" thickTop="1">
      <c r="A32" s="5" t="s">
        <v>38</v>
      </c>
      <c r="B32" s="51">
        <v>3139.592</v>
      </c>
      <c r="C32" s="14">
        <f>(B32-B30)*B$5</f>
        <v>165.00000000087311</v>
      </c>
      <c r="D32" s="38">
        <v>926.144</v>
      </c>
      <c r="E32" s="14">
        <f>(D32-D30)*D$5</f>
        <v>0</v>
      </c>
      <c r="F32" s="29">
        <v>2856.087</v>
      </c>
      <c r="G32" s="14">
        <f>(F32-F30)*F$5</f>
        <v>438.0000000005566</v>
      </c>
      <c r="H32" s="29">
        <v>3481.64</v>
      </c>
      <c r="I32" s="14">
        <f>(H32-H30)*H$5</f>
        <v>0</v>
      </c>
      <c r="J32" s="29">
        <v>4741.38</v>
      </c>
      <c r="K32" s="68">
        <f>(J32-J31)*J$5</f>
        <v>462.0000000013533</v>
      </c>
      <c r="L32" s="29">
        <v>424.726</v>
      </c>
      <c r="M32" s="75">
        <f>(L32-L31)*L$5</f>
        <v>24.000000000114596</v>
      </c>
      <c r="N32" s="29">
        <v>81.299</v>
      </c>
      <c r="O32" s="67">
        <f>(N32-N31)*N$5</f>
        <v>0</v>
      </c>
      <c r="P32" s="29">
        <v>78.51</v>
      </c>
      <c r="Q32" s="67">
        <f>(P32-P31)*P$5</f>
        <v>0</v>
      </c>
      <c r="R32" s="29">
        <v>250.59</v>
      </c>
      <c r="S32" s="67">
        <f>(R32-R31)*R$5</f>
        <v>0</v>
      </c>
      <c r="T32" s="73">
        <f t="shared" si="5"/>
        <v>1089.0000000028977</v>
      </c>
      <c r="U32" s="29">
        <v>6018.495</v>
      </c>
      <c r="V32" s="14">
        <f>(U32-U31)*U$5</f>
        <v>300.0000000010914</v>
      </c>
      <c r="W32" s="30">
        <v>2676.15</v>
      </c>
      <c r="X32" s="14">
        <f>(W32-W31)*W$5</f>
        <v>90.00000000060027</v>
      </c>
      <c r="Y32" s="51">
        <v>306.294</v>
      </c>
      <c r="Z32" s="14">
        <f>(Y32-Y31)*Y$5</f>
        <v>0</v>
      </c>
      <c r="AA32" s="51">
        <v>14278.61</v>
      </c>
      <c r="AB32" s="14">
        <f>(AA32-AA31)*AA$5</f>
        <v>406.00000000267755</v>
      </c>
      <c r="AC32" s="51">
        <v>2042.471</v>
      </c>
      <c r="AD32" s="14">
        <f>(AC32-AC31)*AC$5</f>
        <v>45.99999999982174</v>
      </c>
      <c r="AE32" s="51">
        <v>8235.83</v>
      </c>
      <c r="AF32" s="68">
        <f>(AE32-AE31)*AE$5</f>
        <v>360.00000000240107</v>
      </c>
      <c r="AG32" s="29">
        <v>464.549</v>
      </c>
      <c r="AH32" s="67">
        <f>(AG32-AG31)*AG$5</f>
        <v>59.99999999994543</v>
      </c>
      <c r="AI32" s="29">
        <v>97.815</v>
      </c>
      <c r="AJ32" s="67">
        <f>(AI32-AI31)*AI$5</f>
        <v>6.000000000028649</v>
      </c>
      <c r="AK32" s="29">
        <v>38.731</v>
      </c>
      <c r="AL32" s="66">
        <f>(AK32-AK31)*AK$5</f>
        <v>60.000000000030695</v>
      </c>
      <c r="AM32" s="29">
        <v>213.56</v>
      </c>
      <c r="AN32" s="66">
        <f>(AM32-AM31)*AM$5</f>
        <v>0</v>
      </c>
      <c r="AO32" s="71">
        <f t="shared" si="18"/>
        <v>1268.000000006566</v>
      </c>
      <c r="AP32" s="13"/>
      <c r="AQ32" s="14">
        <f>(AP32-AP30)*AP$5</f>
        <v>0</v>
      </c>
      <c r="AR32" s="13"/>
      <c r="AS32" s="14">
        <f>(AR32-AR30)*AR$5</f>
        <v>0</v>
      </c>
      <c r="AT32" s="13"/>
      <c r="AU32" s="14">
        <f>(AT32-AT30)*AT$5</f>
        <v>0</v>
      </c>
      <c r="AV32" s="13"/>
      <c r="AW32" s="14">
        <f>(AV32-AV30)*AV$5</f>
        <v>0</v>
      </c>
      <c r="AX32" s="10">
        <f t="shared" si="17"/>
        <v>2417.000000009494</v>
      </c>
    </row>
    <row r="33" spans="2:50" ht="13.5" thickBot="1">
      <c r="B33" s="15"/>
      <c r="C33" s="16">
        <f>SUM(C8:C32)</f>
        <v>3579.000000000633</v>
      </c>
      <c r="D33" s="15"/>
      <c r="E33" s="16">
        <f>SUM(E8:E32)</f>
        <v>362.00000000008004</v>
      </c>
      <c r="F33" s="15"/>
      <c r="G33" s="16">
        <f>SUM(G8:G32)</f>
        <v>6077.99999999952</v>
      </c>
      <c r="H33" s="15"/>
      <c r="I33" s="16">
        <f>SUM(I8:I32)</f>
        <v>0</v>
      </c>
      <c r="J33" s="15"/>
      <c r="K33" s="17">
        <f>SUM(K8:K32)</f>
        <v>26844.00000000096</v>
      </c>
      <c r="L33" s="81"/>
      <c r="M33" s="16">
        <f>SUM(M8:M32)</f>
        <v>2706.000000000131</v>
      </c>
      <c r="N33" s="76"/>
      <c r="O33" s="16">
        <f>SUM(O8:O32)</f>
        <v>0</v>
      </c>
      <c r="P33" s="76"/>
      <c r="Q33" s="16">
        <f>SUM(Q8:Q32)</f>
        <v>0</v>
      </c>
      <c r="R33" s="76"/>
      <c r="S33" s="16">
        <f>SUM(S8:S32)</f>
        <v>0</v>
      </c>
      <c r="T33" s="16">
        <f>SUM(T8:T32)</f>
        <v>39569.000000001324</v>
      </c>
      <c r="U33" s="15"/>
      <c r="V33" s="16">
        <f>SUM(V8:V32)</f>
        <v>17219.999999999345</v>
      </c>
      <c r="W33" s="40"/>
      <c r="X33" s="16">
        <f>SUM(X8:X32)</f>
        <v>6929.999999999836</v>
      </c>
      <c r="Y33" s="15"/>
      <c r="Z33" s="16">
        <f>SUM(Z8:Z32)</f>
        <v>203.9999999999509</v>
      </c>
      <c r="AA33" s="15"/>
      <c r="AB33" s="16">
        <f>SUM(AB8:AB32)</f>
        <v>20460.000000002765</v>
      </c>
      <c r="AC33" s="15"/>
      <c r="AD33" s="16">
        <f>SUM(AD8:AD32)</f>
        <v>2666.0000000001673</v>
      </c>
      <c r="AE33" s="15"/>
      <c r="AF33" s="16">
        <f>SUM(AF8:AF32)</f>
        <v>19563.00000000192</v>
      </c>
      <c r="AG33" s="58"/>
      <c r="AH33" s="16">
        <f>SUM(AH8:AH32)</f>
        <v>4614.000000000033</v>
      </c>
      <c r="AI33" s="58"/>
      <c r="AJ33" s="16">
        <f>SUM(AJ8:AJ32)</f>
        <v>1038.000000000011</v>
      </c>
      <c r="AK33" s="58"/>
      <c r="AL33" s="16">
        <f>SUM(AL8:AL32)</f>
        <v>2880.0000000000236</v>
      </c>
      <c r="AM33" s="58"/>
      <c r="AN33" s="16">
        <f>SUM(AN8:AN32)</f>
        <v>1919.999999999959</v>
      </c>
      <c r="AO33" s="77">
        <f>SUM(AO8:AO32)</f>
        <v>72695.00000000403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78">
        <f>SUM(C33+E33+G33+I33+K33+V33+X33+Z33+AB33+AD33+AF33+AQ33+AS33+AU33+AW33+M33+O33++AH33++AJ33)</f>
        <v>112264.00000000536</v>
      </c>
    </row>
    <row r="34" ht="12.75">
      <c r="F34" s="26"/>
    </row>
  </sheetData>
  <sheetProtection formatCells="0" formatColumns="0" formatRows="0"/>
  <mergeCells count="49">
    <mergeCell ref="AT6:AU6"/>
    <mergeCell ref="AE5:AF5"/>
    <mergeCell ref="AE6:AF6"/>
    <mergeCell ref="Y6:Z6"/>
    <mergeCell ref="AA5:AB5"/>
    <mergeCell ref="AA6:AB6"/>
    <mergeCell ref="Y5:Z5"/>
    <mergeCell ref="AI6:AJ6"/>
    <mergeCell ref="AP5:AQ5"/>
    <mergeCell ref="AV5:AW5"/>
    <mergeCell ref="AV6:AW6"/>
    <mergeCell ref="J6:K6"/>
    <mergeCell ref="U6:V6"/>
    <mergeCell ref="AR5:AS5"/>
    <mergeCell ref="AR6:AS6"/>
    <mergeCell ref="AC6:AD6"/>
    <mergeCell ref="AK6:AL6"/>
    <mergeCell ref="J5:K5"/>
    <mergeCell ref="P5:Q5"/>
    <mergeCell ref="A1:I1"/>
    <mergeCell ref="AT5:AU5"/>
    <mergeCell ref="F5:G5"/>
    <mergeCell ref="AC5:AD5"/>
    <mergeCell ref="T5:T6"/>
    <mergeCell ref="AO5:AO6"/>
    <mergeCell ref="B6:C6"/>
    <mergeCell ref="B5:C5"/>
    <mergeCell ref="AK5:AL5"/>
    <mergeCell ref="P6:Q6"/>
    <mergeCell ref="R6:S6"/>
    <mergeCell ref="AM5:AN5"/>
    <mergeCell ref="AM6:AN6"/>
    <mergeCell ref="D5:E5"/>
    <mergeCell ref="D6:E6"/>
    <mergeCell ref="F6:G6"/>
    <mergeCell ref="H5:I5"/>
    <mergeCell ref="H6:I6"/>
    <mergeCell ref="L6:M6"/>
    <mergeCell ref="L5:M5"/>
    <mergeCell ref="N5:O5"/>
    <mergeCell ref="N6:O6"/>
    <mergeCell ref="AG5:AH5"/>
    <mergeCell ref="AG6:AH6"/>
    <mergeCell ref="W6:X6"/>
    <mergeCell ref="AP6:AQ6"/>
    <mergeCell ref="AI5:AJ5"/>
    <mergeCell ref="U5:V5"/>
    <mergeCell ref="W5:X5"/>
    <mergeCell ref="R5:S5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7" sqref="F17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8" width="9.00390625" style="0" customWidth="1"/>
    <col min="9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4" width="9.00390625" style="0" customWidth="1"/>
    <col min="15" max="15" width="10.25390625" style="0" customWidth="1"/>
    <col min="16" max="16" width="9.875" style="0" customWidth="1"/>
    <col min="17" max="18" width="9.375" style="0" customWidth="1"/>
    <col min="19" max="19" width="8.125" style="0" customWidth="1"/>
    <col min="20" max="20" width="11.125" style="0" customWidth="1"/>
    <col min="21" max="21" width="10.625" style="0" customWidth="1"/>
    <col min="22" max="22" width="8.875" style="0" customWidth="1"/>
    <col min="23" max="23" width="9.1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1"/>
      <c r="M2" s="21" t="s">
        <v>29</v>
      </c>
      <c r="N2" s="21"/>
      <c r="O2" s="21" t="s">
        <v>37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8">
        <v>4800</v>
      </c>
      <c r="C5" s="89"/>
      <c r="D5" s="88">
        <v>3600</v>
      </c>
      <c r="E5" s="89"/>
      <c r="F5" s="63">
        <v>3600</v>
      </c>
      <c r="G5" s="63"/>
      <c r="H5" s="88">
        <v>3600</v>
      </c>
      <c r="I5" s="89"/>
      <c r="J5" s="88">
        <v>3600</v>
      </c>
      <c r="K5" s="89"/>
      <c r="L5" s="88">
        <v>4800</v>
      </c>
      <c r="M5" s="89"/>
      <c r="N5" s="88">
        <v>4800</v>
      </c>
      <c r="O5" s="89"/>
      <c r="P5" s="88">
        <v>4800</v>
      </c>
      <c r="Q5" s="89"/>
      <c r="R5" s="88">
        <v>8000</v>
      </c>
      <c r="S5" s="89"/>
      <c r="T5" s="88">
        <v>4000</v>
      </c>
      <c r="U5" s="89"/>
      <c r="V5" s="88">
        <v>4000</v>
      </c>
      <c r="W5" s="89"/>
      <c r="X5" s="88">
        <v>14000</v>
      </c>
      <c r="Y5" s="89"/>
      <c r="Z5" s="88">
        <v>0</v>
      </c>
      <c r="AA5" s="89"/>
      <c r="AB5" s="88">
        <v>0</v>
      </c>
      <c r="AC5" s="89"/>
      <c r="AD5" s="88">
        <v>0</v>
      </c>
      <c r="AE5" s="89"/>
      <c r="AF5" s="88">
        <v>0</v>
      </c>
      <c r="AG5" s="89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90">
        <v>4</v>
      </c>
      <c r="C6" s="91"/>
      <c r="D6" s="90">
        <v>6</v>
      </c>
      <c r="E6" s="91"/>
      <c r="F6" s="64">
        <v>8</v>
      </c>
      <c r="G6" s="64"/>
      <c r="H6" s="90">
        <v>10</v>
      </c>
      <c r="I6" s="91"/>
      <c r="J6" s="90">
        <v>12</v>
      </c>
      <c r="K6" s="91"/>
      <c r="L6" s="90">
        <v>22</v>
      </c>
      <c r="M6" s="91"/>
      <c r="N6" s="90">
        <v>26</v>
      </c>
      <c r="O6" s="91"/>
      <c r="P6" s="90">
        <v>28</v>
      </c>
      <c r="Q6" s="91"/>
      <c r="R6" s="90">
        <v>6</v>
      </c>
      <c r="S6" s="91"/>
      <c r="T6" s="90">
        <v>16</v>
      </c>
      <c r="U6" s="91"/>
      <c r="V6" s="90">
        <v>17</v>
      </c>
      <c r="W6" s="91"/>
      <c r="X6" s="90">
        <v>35</v>
      </c>
      <c r="Y6" s="91"/>
      <c r="Z6" s="90" t="s">
        <v>29</v>
      </c>
      <c r="AA6" s="91"/>
      <c r="AB6" s="90" t="s">
        <v>29</v>
      </c>
      <c r="AC6" s="91"/>
      <c r="AD6" s="90" t="s">
        <v>29</v>
      </c>
      <c r="AE6" s="91"/>
      <c r="AF6" s="90" t="s">
        <v>29</v>
      </c>
      <c r="AG6" s="91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8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95282.80000000144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29">
        <v>4335.257</v>
      </c>
      <c r="C8" s="44">
        <v>0</v>
      </c>
      <c r="D8" s="29">
        <v>9922.254</v>
      </c>
      <c r="E8" s="44">
        <v>0</v>
      </c>
      <c r="F8" s="29">
        <v>3628.972</v>
      </c>
      <c r="G8" s="44">
        <v>0</v>
      </c>
      <c r="H8" s="29">
        <v>6582.058</v>
      </c>
      <c r="I8" s="44">
        <v>0</v>
      </c>
      <c r="J8" s="29">
        <v>144.17</v>
      </c>
      <c r="K8" s="44">
        <v>0</v>
      </c>
      <c r="L8" s="29">
        <v>1855.956</v>
      </c>
      <c r="M8" s="44">
        <v>0</v>
      </c>
      <c r="N8" s="29">
        <v>3621.515</v>
      </c>
      <c r="O8" s="44">
        <v>0</v>
      </c>
      <c r="P8" s="29">
        <v>1804.274</v>
      </c>
      <c r="Q8" s="44">
        <v>0</v>
      </c>
      <c r="R8" s="29">
        <v>5250.039</v>
      </c>
      <c r="S8" s="44">
        <v>0</v>
      </c>
      <c r="T8" s="29">
        <v>11702.436</v>
      </c>
      <c r="U8" s="44">
        <v>0</v>
      </c>
      <c r="V8" s="29">
        <v>7247.247</v>
      </c>
      <c r="W8" s="44">
        <v>0</v>
      </c>
      <c r="X8" s="29">
        <v>727.042</v>
      </c>
      <c r="Y8" s="44">
        <v>0</v>
      </c>
      <c r="Z8" s="29"/>
      <c r="AA8" s="44">
        <v>0</v>
      </c>
      <c r="AB8" s="29"/>
      <c r="AC8" s="44">
        <v>0</v>
      </c>
      <c r="AD8" s="29"/>
      <c r="AE8" s="44">
        <v>0</v>
      </c>
      <c r="AF8" s="29"/>
      <c r="AG8" s="44">
        <v>0</v>
      </c>
      <c r="AH8" s="45">
        <f>SUM(C8+E8+I8+K8+M8+O8+Q8+S8+U8+W8+Y8+AA8+AC8+AE8+AG8)</f>
        <v>0</v>
      </c>
    </row>
    <row r="9" spans="1:34" ht="12.75">
      <c r="A9" s="5" t="s">
        <v>6</v>
      </c>
      <c r="B9" s="46">
        <v>4335.352</v>
      </c>
      <c r="C9" s="47">
        <f aca="true" t="shared" si="0" ref="C9:C32">(B9-B8)*B$5</f>
        <v>456.00000000122236</v>
      </c>
      <c r="D9" s="46">
        <v>9922.425</v>
      </c>
      <c r="E9" s="47">
        <f aca="true" t="shared" si="1" ref="E9:G32">(D9-D8)*D$5</f>
        <v>615.599999994447</v>
      </c>
      <c r="F9" s="46">
        <v>3629.157</v>
      </c>
      <c r="G9" s="47">
        <f t="shared" si="1"/>
        <v>665.9999999998035</v>
      </c>
      <c r="H9" s="46">
        <v>6582.228</v>
      </c>
      <c r="I9" s="47">
        <f aca="true" t="shared" si="2" ref="I9:I30">(H9-H8)*H$5</f>
        <v>612.0000000002619</v>
      </c>
      <c r="J9" s="46">
        <v>144.28</v>
      </c>
      <c r="K9" s="47">
        <f aca="true" t="shared" si="3" ref="K9:K30">(J9-J8)*J$5</f>
        <v>396.0000000000491</v>
      </c>
      <c r="L9" s="46">
        <v>1856.021</v>
      </c>
      <c r="M9" s="47">
        <f aca="true" t="shared" si="4" ref="M9:M30">(L9-L8)*L$5</f>
        <v>312.00000000026193</v>
      </c>
      <c r="N9" s="46">
        <v>3621.612</v>
      </c>
      <c r="O9" s="47">
        <f aca="true" t="shared" si="5" ref="O9:O30">(N9-N8)*N$5</f>
        <v>465.60000000099535</v>
      </c>
      <c r="P9" s="46">
        <v>1804.342</v>
      </c>
      <c r="Q9" s="47">
        <f aca="true" t="shared" si="6" ref="Q9:Q30">(P9-P8)*P$5</f>
        <v>326.4000000010128</v>
      </c>
      <c r="R9" s="29">
        <v>5250.039</v>
      </c>
      <c r="S9" s="47">
        <f aca="true" t="shared" si="7" ref="S9:S30">(R9-R8)*R$5</f>
        <v>0</v>
      </c>
      <c r="T9" s="46">
        <v>11702.454</v>
      </c>
      <c r="U9" s="47">
        <f aca="true" t="shared" si="8" ref="U9:U30">(T9-T8)*T$5</f>
        <v>72.00000000011642</v>
      </c>
      <c r="V9" s="46">
        <v>7247.247</v>
      </c>
      <c r="W9" s="47">
        <f aca="true" t="shared" si="9" ref="W9:W30">(V9-V8)*V$5</f>
        <v>0</v>
      </c>
      <c r="X9" s="46">
        <v>727.073</v>
      </c>
      <c r="Y9" s="47">
        <f aca="true" t="shared" si="10" ref="Y9:Y30">(X9-X8)*X$5</f>
        <v>433.99999999928696</v>
      </c>
      <c r="Z9" s="46"/>
      <c r="AA9" s="47">
        <f aca="true" t="shared" si="11" ref="AA9:AA30">(Z9-Z8)*Z$5</f>
        <v>0</v>
      </c>
      <c r="AB9" s="46"/>
      <c r="AC9" s="47">
        <f aca="true" t="shared" si="12" ref="AC9:AC30">(AB9-AB8)*AB$5</f>
        <v>0</v>
      </c>
      <c r="AD9" s="46"/>
      <c r="AE9" s="47">
        <f aca="true" t="shared" si="13" ref="AE9:AE30">(AD9-AD8)*AD$5</f>
        <v>0</v>
      </c>
      <c r="AF9" s="46"/>
      <c r="AG9" s="47">
        <f aca="true" t="shared" si="14" ref="AG9:AG30">(AF9-AF8)*AF$5</f>
        <v>0</v>
      </c>
      <c r="AH9" s="48">
        <f>SUM(C9+E9+G9+I9+K9+M9+O9+Q9+S9+U9+W9+Y9+AA9+AC9+AE9+AG9)</f>
        <v>4355.599999997457</v>
      </c>
    </row>
    <row r="10" spans="1:34" ht="12.75">
      <c r="A10" s="5" t="s">
        <v>7</v>
      </c>
      <c r="B10" s="46">
        <v>4335.441</v>
      </c>
      <c r="C10" s="47">
        <f t="shared" si="0"/>
        <v>427.1999999997206</v>
      </c>
      <c r="D10" s="46">
        <v>9922.578</v>
      </c>
      <c r="E10" s="47">
        <f t="shared" si="1"/>
        <v>550.8000000008906</v>
      </c>
      <c r="F10" s="46">
        <v>3629.325</v>
      </c>
      <c r="G10" s="47">
        <f t="shared" si="1"/>
        <v>604.7999999987951</v>
      </c>
      <c r="H10" s="46">
        <v>6582.388</v>
      </c>
      <c r="I10" s="47">
        <f t="shared" si="2"/>
        <v>575.9999999994761</v>
      </c>
      <c r="J10" s="46">
        <v>144.39</v>
      </c>
      <c r="K10" s="47">
        <f t="shared" si="3"/>
        <v>395.9999999999468</v>
      </c>
      <c r="L10" s="46">
        <v>1856.08</v>
      </c>
      <c r="M10" s="47">
        <f t="shared" si="4"/>
        <v>283.19999999985157</v>
      </c>
      <c r="N10" s="46">
        <v>3621.698</v>
      </c>
      <c r="O10" s="47">
        <f t="shared" si="5"/>
        <v>412.7999999989697</v>
      </c>
      <c r="P10" s="46">
        <v>1804.404</v>
      </c>
      <c r="Q10" s="47">
        <f t="shared" si="6"/>
        <v>297.59999999951106</v>
      </c>
      <c r="R10" s="29">
        <v>5250.039</v>
      </c>
      <c r="S10" s="47">
        <f t="shared" si="7"/>
        <v>0</v>
      </c>
      <c r="T10" s="46">
        <v>11702.464</v>
      </c>
      <c r="U10" s="47">
        <f t="shared" si="8"/>
        <v>40.000000000873115</v>
      </c>
      <c r="V10" s="46">
        <v>7247.247</v>
      </c>
      <c r="W10" s="47">
        <f t="shared" si="9"/>
        <v>0</v>
      </c>
      <c r="X10" s="46">
        <v>727.101</v>
      </c>
      <c r="Y10" s="47">
        <f t="shared" si="10"/>
        <v>392.0000000002801</v>
      </c>
      <c r="Z10" s="46"/>
      <c r="AA10" s="47">
        <f t="shared" si="11"/>
        <v>0</v>
      </c>
      <c r="AB10" s="46"/>
      <c r="AC10" s="47">
        <f t="shared" si="12"/>
        <v>0</v>
      </c>
      <c r="AD10" s="46"/>
      <c r="AE10" s="47">
        <f t="shared" si="13"/>
        <v>0</v>
      </c>
      <c r="AF10" s="46"/>
      <c r="AG10" s="47">
        <f t="shared" si="14"/>
        <v>0</v>
      </c>
      <c r="AH10" s="48">
        <f aca="true" t="shared" si="15" ref="AH10:AH33">SUM(C10+E10+G10+I10+K10+M10+O10+Q10+S10+U10+W10+Y10+AA10+AC10+AE10+AG10)</f>
        <v>3980.399999998315</v>
      </c>
    </row>
    <row r="11" spans="1:34" ht="12.75">
      <c r="A11" s="5" t="s">
        <v>8</v>
      </c>
      <c r="B11" s="46">
        <v>4335.51</v>
      </c>
      <c r="C11" s="47">
        <f t="shared" si="0"/>
        <v>331.2000000019907</v>
      </c>
      <c r="D11" s="46">
        <v>9922.703</v>
      </c>
      <c r="E11" s="47">
        <f t="shared" si="1"/>
        <v>450</v>
      </c>
      <c r="F11" s="46">
        <v>3629.459</v>
      </c>
      <c r="G11" s="47">
        <f t="shared" si="1"/>
        <v>482.4000000000524</v>
      </c>
      <c r="H11" s="46">
        <v>6582.516</v>
      </c>
      <c r="I11" s="47">
        <f t="shared" si="2"/>
        <v>460.79999999892607</v>
      </c>
      <c r="J11" s="46">
        <v>144.48</v>
      </c>
      <c r="K11" s="47">
        <f t="shared" si="3"/>
        <v>324.0000000000123</v>
      </c>
      <c r="L11" s="46">
        <v>1856.127</v>
      </c>
      <c r="M11" s="47">
        <f t="shared" si="4"/>
        <v>225.60000000012224</v>
      </c>
      <c r="N11" s="46">
        <v>3621.766</v>
      </c>
      <c r="O11" s="47">
        <f t="shared" si="5"/>
        <v>326.4000000010128</v>
      </c>
      <c r="P11" s="46">
        <v>1804.455</v>
      </c>
      <c r="Q11" s="47">
        <f t="shared" si="6"/>
        <v>244.79999999966822</v>
      </c>
      <c r="R11" s="29">
        <v>5250.039</v>
      </c>
      <c r="S11" s="47">
        <f t="shared" si="7"/>
        <v>0</v>
      </c>
      <c r="T11" s="46">
        <v>11702.467</v>
      </c>
      <c r="U11" s="47">
        <f t="shared" si="8"/>
        <v>12.000000002444722</v>
      </c>
      <c r="V11" s="46">
        <v>7247.247</v>
      </c>
      <c r="W11" s="47">
        <f t="shared" si="9"/>
        <v>0</v>
      </c>
      <c r="X11" s="46">
        <v>727.12</v>
      </c>
      <c r="Y11" s="47">
        <f t="shared" si="10"/>
        <v>266.0000000000764</v>
      </c>
      <c r="Z11" s="46"/>
      <c r="AA11" s="47">
        <f t="shared" si="11"/>
        <v>0</v>
      </c>
      <c r="AB11" s="46"/>
      <c r="AC11" s="47">
        <f t="shared" si="12"/>
        <v>0</v>
      </c>
      <c r="AD11" s="46"/>
      <c r="AE11" s="47">
        <f t="shared" si="13"/>
        <v>0</v>
      </c>
      <c r="AF11" s="46"/>
      <c r="AG11" s="47">
        <f t="shared" si="14"/>
        <v>0</v>
      </c>
      <c r="AH11" s="48">
        <f t="shared" si="15"/>
        <v>3123.200000004306</v>
      </c>
    </row>
    <row r="12" spans="1:34" ht="12.75">
      <c r="A12" s="5" t="s">
        <v>9</v>
      </c>
      <c r="B12" s="46">
        <v>4335.6</v>
      </c>
      <c r="C12" s="47">
        <f t="shared" si="0"/>
        <v>432.0000000006985</v>
      </c>
      <c r="D12" s="46">
        <v>9922.861</v>
      </c>
      <c r="E12" s="47">
        <f t="shared" si="1"/>
        <v>568.8000000045577</v>
      </c>
      <c r="F12" s="46">
        <v>3629.632</v>
      </c>
      <c r="G12" s="47">
        <f t="shared" si="1"/>
        <v>622.8000000008251</v>
      </c>
      <c r="H12" s="46">
        <v>6582.679</v>
      </c>
      <c r="I12" s="47">
        <f t="shared" si="2"/>
        <v>586.8000000016764</v>
      </c>
      <c r="J12" s="46">
        <v>144.58</v>
      </c>
      <c r="K12" s="47">
        <f t="shared" si="3"/>
        <v>360.00000000008185</v>
      </c>
      <c r="L12" s="46">
        <v>1856.188</v>
      </c>
      <c r="M12" s="47">
        <f t="shared" si="4"/>
        <v>292.80000000071595</v>
      </c>
      <c r="N12" s="46">
        <v>3621.854</v>
      </c>
      <c r="O12" s="47">
        <f t="shared" si="5"/>
        <v>422.3999999987427</v>
      </c>
      <c r="P12" s="46">
        <v>1804.519</v>
      </c>
      <c r="Q12" s="47">
        <f t="shared" si="6"/>
        <v>307.20000000037544</v>
      </c>
      <c r="R12" s="29">
        <v>5250.039</v>
      </c>
      <c r="S12" s="47">
        <f t="shared" si="7"/>
        <v>0</v>
      </c>
      <c r="T12" s="46">
        <v>11702.471</v>
      </c>
      <c r="U12" s="47">
        <f t="shared" si="8"/>
        <v>15.999999995983671</v>
      </c>
      <c r="V12" s="46">
        <v>7247.247</v>
      </c>
      <c r="W12" s="47">
        <f t="shared" si="9"/>
        <v>0</v>
      </c>
      <c r="X12" s="46">
        <v>727.154</v>
      </c>
      <c r="Y12" s="47">
        <f t="shared" si="10"/>
        <v>475.9999999998854</v>
      </c>
      <c r="Z12" s="46"/>
      <c r="AA12" s="47">
        <f t="shared" si="11"/>
        <v>0</v>
      </c>
      <c r="AB12" s="46"/>
      <c r="AC12" s="47">
        <f t="shared" si="12"/>
        <v>0</v>
      </c>
      <c r="AD12" s="46"/>
      <c r="AE12" s="47">
        <f t="shared" si="13"/>
        <v>0</v>
      </c>
      <c r="AF12" s="46"/>
      <c r="AG12" s="47">
        <f t="shared" si="14"/>
        <v>0</v>
      </c>
      <c r="AH12" s="48">
        <f t="shared" si="15"/>
        <v>4084.8000000035427</v>
      </c>
    </row>
    <row r="13" spans="1:34" ht="12.75">
      <c r="A13" s="5" t="s">
        <v>10</v>
      </c>
      <c r="B13" s="46">
        <v>4335.691</v>
      </c>
      <c r="C13" s="47">
        <f t="shared" si="0"/>
        <v>436.7999999973108</v>
      </c>
      <c r="D13" s="46">
        <v>9923.019</v>
      </c>
      <c r="E13" s="47">
        <f t="shared" si="1"/>
        <v>568.7999999980093</v>
      </c>
      <c r="F13" s="46">
        <v>3629.803</v>
      </c>
      <c r="G13" s="47">
        <f t="shared" si="1"/>
        <v>615.5999999993583</v>
      </c>
      <c r="H13" s="46">
        <v>6582.842</v>
      </c>
      <c r="I13" s="47">
        <f t="shared" si="2"/>
        <v>586.7999999984022</v>
      </c>
      <c r="J13" s="46">
        <v>144.68</v>
      </c>
      <c r="K13" s="47">
        <f t="shared" si="3"/>
        <v>359.99999999997954</v>
      </c>
      <c r="L13" s="46">
        <v>1856.246</v>
      </c>
      <c r="M13" s="47">
        <f t="shared" si="4"/>
        <v>278.3999999999651</v>
      </c>
      <c r="N13" s="46">
        <v>3621.94</v>
      </c>
      <c r="O13" s="47">
        <f t="shared" si="5"/>
        <v>412.8000000011525</v>
      </c>
      <c r="P13" s="46">
        <v>1804.582</v>
      </c>
      <c r="Q13" s="47">
        <f t="shared" si="6"/>
        <v>302.40000000048894</v>
      </c>
      <c r="R13" s="29">
        <v>5250.039</v>
      </c>
      <c r="S13" s="47">
        <f t="shared" si="7"/>
        <v>0</v>
      </c>
      <c r="T13" s="46">
        <v>11702.475</v>
      </c>
      <c r="U13" s="47">
        <f t="shared" si="8"/>
        <v>16.00000000325963</v>
      </c>
      <c r="V13" s="46">
        <v>7247.247</v>
      </c>
      <c r="W13" s="47">
        <f t="shared" si="9"/>
        <v>0</v>
      </c>
      <c r="X13" s="46">
        <v>727.179</v>
      </c>
      <c r="Y13" s="47">
        <f t="shared" si="10"/>
        <v>349.9999999996817</v>
      </c>
      <c r="Z13" s="46"/>
      <c r="AA13" s="47">
        <f t="shared" si="11"/>
        <v>0</v>
      </c>
      <c r="AB13" s="46"/>
      <c r="AC13" s="47">
        <f t="shared" si="12"/>
        <v>0</v>
      </c>
      <c r="AD13" s="46"/>
      <c r="AE13" s="47">
        <f t="shared" si="13"/>
        <v>0</v>
      </c>
      <c r="AF13" s="46"/>
      <c r="AG13" s="47">
        <f t="shared" si="14"/>
        <v>0</v>
      </c>
      <c r="AH13" s="48">
        <f t="shared" si="15"/>
        <v>3927.599999997608</v>
      </c>
    </row>
    <row r="14" spans="1:34" ht="12.75">
      <c r="A14" s="5" t="s">
        <v>11</v>
      </c>
      <c r="B14" s="46">
        <v>4335.784</v>
      </c>
      <c r="C14" s="47">
        <f t="shared" si="0"/>
        <v>446.3999999992666</v>
      </c>
      <c r="D14" s="46">
        <v>9923.175</v>
      </c>
      <c r="E14" s="47">
        <f t="shared" si="1"/>
        <v>561.5999999965425</v>
      </c>
      <c r="F14" s="46">
        <v>3629.972</v>
      </c>
      <c r="G14" s="47">
        <f t="shared" si="1"/>
        <v>608.4000000011656</v>
      </c>
      <c r="H14" s="46">
        <v>6583.001</v>
      </c>
      <c r="I14" s="47">
        <f t="shared" si="2"/>
        <v>572.4000000020169</v>
      </c>
      <c r="J14" s="46">
        <v>144.79</v>
      </c>
      <c r="K14" s="47">
        <f t="shared" si="3"/>
        <v>395.9999999999468</v>
      </c>
      <c r="L14" s="46">
        <v>1856.305</v>
      </c>
      <c r="M14" s="47">
        <f t="shared" si="4"/>
        <v>283.19999999985157</v>
      </c>
      <c r="N14" s="46">
        <v>3622.027</v>
      </c>
      <c r="O14" s="47">
        <f t="shared" si="5"/>
        <v>417.5999999999476</v>
      </c>
      <c r="P14" s="46">
        <v>1804.645</v>
      </c>
      <c r="Q14" s="47">
        <f t="shared" si="6"/>
        <v>302.39999999939755</v>
      </c>
      <c r="R14" s="29">
        <v>5250.039</v>
      </c>
      <c r="S14" s="47">
        <f t="shared" si="7"/>
        <v>0</v>
      </c>
      <c r="T14" s="46">
        <v>11702.48</v>
      </c>
      <c r="U14" s="47">
        <f t="shared" si="8"/>
        <v>19.99999999679858</v>
      </c>
      <c r="V14" s="46">
        <v>7247.247</v>
      </c>
      <c r="W14" s="47">
        <f t="shared" si="9"/>
        <v>0</v>
      </c>
      <c r="X14" s="46">
        <v>727.21</v>
      </c>
      <c r="Y14" s="47">
        <f t="shared" si="10"/>
        <v>434.0000000008786</v>
      </c>
      <c r="Z14" s="46"/>
      <c r="AA14" s="47">
        <f t="shared" si="11"/>
        <v>0</v>
      </c>
      <c r="AB14" s="46"/>
      <c r="AC14" s="47">
        <f t="shared" si="12"/>
        <v>0</v>
      </c>
      <c r="AD14" s="46"/>
      <c r="AE14" s="47">
        <f t="shared" si="13"/>
        <v>0</v>
      </c>
      <c r="AF14" s="46"/>
      <c r="AG14" s="47">
        <f t="shared" si="14"/>
        <v>0</v>
      </c>
      <c r="AH14" s="48">
        <f t="shared" si="15"/>
        <v>4041.9999999958122</v>
      </c>
    </row>
    <row r="15" spans="1:34" ht="12.75">
      <c r="A15" s="5" t="s">
        <v>12</v>
      </c>
      <c r="B15" s="46">
        <v>4335.845</v>
      </c>
      <c r="C15" s="47">
        <f t="shared" si="0"/>
        <v>292.80000000289874</v>
      </c>
      <c r="D15" s="46">
        <v>9923.377</v>
      </c>
      <c r="E15" s="47">
        <f t="shared" si="1"/>
        <v>727.2000000040862</v>
      </c>
      <c r="F15" s="46">
        <v>3630.082</v>
      </c>
      <c r="G15" s="47">
        <f t="shared" si="1"/>
        <v>395.9999999988213</v>
      </c>
      <c r="H15" s="46">
        <v>6583.113</v>
      </c>
      <c r="I15" s="47">
        <f t="shared" si="2"/>
        <v>403.2000000002881</v>
      </c>
      <c r="J15" s="46">
        <v>144.85</v>
      </c>
      <c r="K15" s="47">
        <f t="shared" si="3"/>
        <v>216.00000000000819</v>
      </c>
      <c r="L15" s="46">
        <v>1856.346</v>
      </c>
      <c r="M15" s="47">
        <f t="shared" si="4"/>
        <v>196.79999999971187</v>
      </c>
      <c r="N15" s="46">
        <v>3622.087</v>
      </c>
      <c r="O15" s="47">
        <f t="shared" si="5"/>
        <v>287.99999999973807</v>
      </c>
      <c r="P15" s="46">
        <v>1804.689</v>
      </c>
      <c r="Q15" s="47">
        <f t="shared" si="6"/>
        <v>211.20000000046275</v>
      </c>
      <c r="R15" s="29">
        <v>5250.039</v>
      </c>
      <c r="S15" s="47">
        <f t="shared" si="7"/>
        <v>0</v>
      </c>
      <c r="T15" s="46">
        <v>11702.491</v>
      </c>
      <c r="U15" s="47">
        <f t="shared" si="8"/>
        <v>44.00000000168802</v>
      </c>
      <c r="V15" s="46">
        <v>7247.247</v>
      </c>
      <c r="W15" s="47">
        <f t="shared" si="9"/>
        <v>0</v>
      </c>
      <c r="X15" s="46">
        <v>727.235</v>
      </c>
      <c r="Y15" s="47">
        <f t="shared" si="10"/>
        <v>349.9999999996817</v>
      </c>
      <c r="Z15" s="46"/>
      <c r="AA15" s="47">
        <f t="shared" si="11"/>
        <v>0</v>
      </c>
      <c r="AB15" s="46"/>
      <c r="AC15" s="47">
        <f t="shared" si="12"/>
        <v>0</v>
      </c>
      <c r="AD15" s="46"/>
      <c r="AE15" s="47">
        <f t="shared" si="13"/>
        <v>0</v>
      </c>
      <c r="AF15" s="46"/>
      <c r="AG15" s="47">
        <f t="shared" si="14"/>
        <v>0</v>
      </c>
      <c r="AH15" s="48">
        <f t="shared" si="15"/>
        <v>3125.200000007385</v>
      </c>
    </row>
    <row r="16" spans="1:34" ht="12.75">
      <c r="A16" s="5" t="s">
        <v>13</v>
      </c>
      <c r="B16" s="46">
        <v>4335.974</v>
      </c>
      <c r="C16" s="47">
        <f t="shared" si="0"/>
        <v>619.199999999546</v>
      </c>
      <c r="D16" s="46">
        <v>9923.497</v>
      </c>
      <c r="E16" s="47">
        <f t="shared" si="1"/>
        <v>431.9999999963329</v>
      </c>
      <c r="F16" s="46">
        <v>3630.311</v>
      </c>
      <c r="G16" s="47">
        <f t="shared" si="1"/>
        <v>824.4000000009692</v>
      </c>
      <c r="H16" s="46">
        <v>6583.337</v>
      </c>
      <c r="I16" s="47">
        <f t="shared" si="2"/>
        <v>806.4000000005763</v>
      </c>
      <c r="J16" s="46">
        <v>144.99</v>
      </c>
      <c r="K16" s="47">
        <f t="shared" si="3"/>
        <v>504.0000000000532</v>
      </c>
      <c r="L16" s="46">
        <v>1856.441</v>
      </c>
      <c r="M16" s="47">
        <f t="shared" si="4"/>
        <v>456.00000000013097</v>
      </c>
      <c r="N16" s="46">
        <v>3622.223</v>
      </c>
      <c r="O16" s="47">
        <f t="shared" si="5"/>
        <v>652.7999999998428</v>
      </c>
      <c r="P16" s="46">
        <v>1804.788</v>
      </c>
      <c r="Q16" s="47">
        <f t="shared" si="6"/>
        <v>475.19999999967695</v>
      </c>
      <c r="R16" s="29">
        <v>5250.039</v>
      </c>
      <c r="S16" s="47">
        <f t="shared" si="7"/>
        <v>0</v>
      </c>
      <c r="T16" s="46">
        <v>11702.521</v>
      </c>
      <c r="U16" s="47">
        <f t="shared" si="8"/>
        <v>120.00000000261934</v>
      </c>
      <c r="V16" s="46">
        <v>7247.247</v>
      </c>
      <c r="W16" s="47">
        <f t="shared" si="9"/>
        <v>0</v>
      </c>
      <c r="X16" s="46">
        <v>727.274</v>
      </c>
      <c r="Y16" s="47">
        <f t="shared" si="10"/>
        <v>545.9999999998217</v>
      </c>
      <c r="Z16" s="46"/>
      <c r="AA16" s="47">
        <f t="shared" si="11"/>
        <v>0</v>
      </c>
      <c r="AB16" s="46"/>
      <c r="AC16" s="47">
        <f t="shared" si="12"/>
        <v>0</v>
      </c>
      <c r="AD16" s="46"/>
      <c r="AE16" s="47">
        <f t="shared" si="13"/>
        <v>0</v>
      </c>
      <c r="AF16" s="46"/>
      <c r="AG16" s="47">
        <f t="shared" si="14"/>
        <v>0</v>
      </c>
      <c r="AH16" s="48">
        <f t="shared" si="15"/>
        <v>5435.999999999569</v>
      </c>
    </row>
    <row r="17" spans="1:34" ht="12.75">
      <c r="A17" s="5" t="s">
        <v>14</v>
      </c>
      <c r="B17" s="46">
        <v>4336.065</v>
      </c>
      <c r="C17" s="47">
        <f t="shared" si="0"/>
        <v>436.7999999973108</v>
      </c>
      <c r="D17" s="46">
        <v>9923.647</v>
      </c>
      <c r="E17" s="47">
        <f t="shared" si="1"/>
        <v>540.0000000052387</v>
      </c>
      <c r="F17" s="46">
        <v>3630.467</v>
      </c>
      <c r="G17" s="47">
        <f t="shared" si="1"/>
        <v>561.5999999998166</v>
      </c>
      <c r="H17" s="46">
        <v>6583.489</v>
      </c>
      <c r="I17" s="47">
        <f t="shared" si="2"/>
        <v>547.199999996883</v>
      </c>
      <c r="J17" s="46">
        <v>145.11</v>
      </c>
      <c r="K17" s="47">
        <f t="shared" si="3"/>
        <v>432.00000000001637</v>
      </c>
      <c r="L17" s="46">
        <v>1856.509</v>
      </c>
      <c r="M17" s="47">
        <f t="shared" si="4"/>
        <v>326.3999999999214</v>
      </c>
      <c r="N17" s="46">
        <v>3622.32</v>
      </c>
      <c r="O17" s="47">
        <f t="shared" si="5"/>
        <v>465.60000000099535</v>
      </c>
      <c r="P17" s="46">
        <v>1804.862</v>
      </c>
      <c r="Q17" s="47">
        <f t="shared" si="6"/>
        <v>355.2000000003318</v>
      </c>
      <c r="R17" s="29">
        <v>5250.039</v>
      </c>
      <c r="S17" s="47">
        <f t="shared" si="7"/>
        <v>0</v>
      </c>
      <c r="T17" s="46">
        <v>11702.538</v>
      </c>
      <c r="U17" s="47">
        <f t="shared" si="8"/>
        <v>67.99999999930151</v>
      </c>
      <c r="V17" s="46">
        <v>7247.247</v>
      </c>
      <c r="W17" s="47">
        <f t="shared" si="9"/>
        <v>0</v>
      </c>
      <c r="X17" s="46">
        <v>727.301</v>
      </c>
      <c r="Y17" s="47">
        <f t="shared" si="10"/>
        <v>378.0000000006112</v>
      </c>
      <c r="Z17" s="46"/>
      <c r="AA17" s="47">
        <f t="shared" si="11"/>
        <v>0</v>
      </c>
      <c r="AB17" s="46"/>
      <c r="AC17" s="47">
        <f t="shared" si="12"/>
        <v>0</v>
      </c>
      <c r="AD17" s="46"/>
      <c r="AE17" s="47">
        <f t="shared" si="13"/>
        <v>0</v>
      </c>
      <c r="AF17" s="46"/>
      <c r="AG17" s="47">
        <f t="shared" si="14"/>
        <v>0</v>
      </c>
      <c r="AH17" s="48">
        <f t="shared" si="15"/>
        <v>4110.800000000427</v>
      </c>
    </row>
    <row r="18" spans="1:34" ht="12.75">
      <c r="A18" s="5" t="s">
        <v>15</v>
      </c>
      <c r="B18" s="46">
        <v>4336.138</v>
      </c>
      <c r="C18" s="47">
        <f t="shared" si="0"/>
        <v>350.4000000015367</v>
      </c>
      <c r="D18" s="46">
        <v>9923.764</v>
      </c>
      <c r="E18" s="47">
        <f t="shared" si="1"/>
        <v>421.19999999413267</v>
      </c>
      <c r="F18" s="46">
        <v>3630.59</v>
      </c>
      <c r="G18" s="47">
        <f t="shared" si="1"/>
        <v>442.80000000017026</v>
      </c>
      <c r="H18" s="46">
        <v>6583.616</v>
      </c>
      <c r="I18" s="47">
        <f t="shared" si="2"/>
        <v>457.20000000146683</v>
      </c>
      <c r="J18" s="46">
        <v>145.19</v>
      </c>
      <c r="K18" s="47">
        <f t="shared" si="3"/>
        <v>287.9999999999427</v>
      </c>
      <c r="L18" s="46">
        <v>1856.558</v>
      </c>
      <c r="M18" s="47">
        <f t="shared" si="4"/>
        <v>235.19999999989523</v>
      </c>
      <c r="N18" s="46">
        <v>3622.391</v>
      </c>
      <c r="O18" s="47">
        <f t="shared" si="5"/>
        <v>340.7999999995809</v>
      </c>
      <c r="P18" s="46">
        <v>1804.916</v>
      </c>
      <c r="Q18" s="47">
        <f t="shared" si="6"/>
        <v>259.1999999993277</v>
      </c>
      <c r="R18" s="29">
        <v>5250.039</v>
      </c>
      <c r="S18" s="47">
        <f t="shared" si="7"/>
        <v>0</v>
      </c>
      <c r="T18" s="46">
        <v>11702.55</v>
      </c>
      <c r="U18" s="47">
        <f t="shared" si="8"/>
        <v>47.99999999522697</v>
      </c>
      <c r="V18" s="46">
        <v>7247.247</v>
      </c>
      <c r="W18" s="47">
        <f t="shared" si="9"/>
        <v>0</v>
      </c>
      <c r="X18" s="46">
        <v>727.323</v>
      </c>
      <c r="Y18" s="47">
        <f t="shared" si="10"/>
        <v>307.99999999908323</v>
      </c>
      <c r="Z18" s="46"/>
      <c r="AA18" s="47">
        <f t="shared" si="11"/>
        <v>0</v>
      </c>
      <c r="AB18" s="46"/>
      <c r="AC18" s="47">
        <f t="shared" si="12"/>
        <v>0</v>
      </c>
      <c r="AD18" s="46"/>
      <c r="AE18" s="47">
        <f t="shared" si="13"/>
        <v>0</v>
      </c>
      <c r="AF18" s="46"/>
      <c r="AG18" s="47">
        <f t="shared" si="14"/>
        <v>0</v>
      </c>
      <c r="AH18" s="48">
        <f t="shared" si="15"/>
        <v>3150.799999990363</v>
      </c>
    </row>
    <row r="19" spans="1:34" ht="12.75">
      <c r="A19" s="5" t="s">
        <v>16</v>
      </c>
      <c r="B19" s="46">
        <v>4336.222</v>
      </c>
      <c r="C19" s="47">
        <f t="shared" si="0"/>
        <v>403.19999999919673</v>
      </c>
      <c r="D19" s="46">
        <v>9923.898</v>
      </c>
      <c r="E19" s="47">
        <f t="shared" si="1"/>
        <v>482.4000000000524</v>
      </c>
      <c r="F19" s="46">
        <v>3630.73</v>
      </c>
      <c r="G19" s="47">
        <f t="shared" si="1"/>
        <v>503.9999999995416</v>
      </c>
      <c r="H19" s="46">
        <v>6583.767</v>
      </c>
      <c r="I19" s="47">
        <f t="shared" si="2"/>
        <v>543.5999999994237</v>
      </c>
      <c r="J19" s="46">
        <v>145.27</v>
      </c>
      <c r="K19" s="47">
        <f t="shared" si="3"/>
        <v>288.000000000045</v>
      </c>
      <c r="L19" s="46">
        <v>1856.618</v>
      </c>
      <c r="M19" s="47">
        <f t="shared" si="4"/>
        <v>287.99999999973807</v>
      </c>
      <c r="N19" s="46">
        <v>3622.473</v>
      </c>
      <c r="O19" s="47">
        <f t="shared" si="5"/>
        <v>393.59999999942374</v>
      </c>
      <c r="P19" s="46">
        <v>1804.98</v>
      </c>
      <c r="Q19" s="47">
        <f t="shared" si="6"/>
        <v>307.20000000037544</v>
      </c>
      <c r="R19" s="29">
        <v>5250.039</v>
      </c>
      <c r="S19" s="47">
        <f t="shared" si="7"/>
        <v>0</v>
      </c>
      <c r="T19" s="46">
        <v>11702.564</v>
      </c>
      <c r="U19" s="47">
        <f t="shared" si="8"/>
        <v>56.000000004132744</v>
      </c>
      <c r="V19" s="46">
        <v>7247.247</v>
      </c>
      <c r="W19" s="47">
        <f t="shared" si="9"/>
        <v>0</v>
      </c>
      <c r="X19" s="46">
        <v>727.35</v>
      </c>
      <c r="Y19" s="47">
        <f t="shared" si="10"/>
        <v>378.0000000006112</v>
      </c>
      <c r="Z19" s="46"/>
      <c r="AA19" s="47">
        <f t="shared" si="11"/>
        <v>0</v>
      </c>
      <c r="AB19" s="46"/>
      <c r="AC19" s="47">
        <f t="shared" si="12"/>
        <v>0</v>
      </c>
      <c r="AD19" s="46"/>
      <c r="AE19" s="47">
        <f t="shared" si="13"/>
        <v>0</v>
      </c>
      <c r="AF19" s="46"/>
      <c r="AG19" s="47">
        <f t="shared" si="14"/>
        <v>0</v>
      </c>
      <c r="AH19" s="48">
        <f t="shared" si="15"/>
        <v>3644.0000000025407</v>
      </c>
    </row>
    <row r="20" spans="1:34" ht="12.75">
      <c r="A20" s="5" t="s">
        <v>17</v>
      </c>
      <c r="B20" s="46">
        <v>4336.31</v>
      </c>
      <c r="C20" s="47">
        <f t="shared" si="0"/>
        <v>422.4000000031083</v>
      </c>
      <c r="D20" s="46">
        <v>9924.039</v>
      </c>
      <c r="E20" s="47">
        <f t="shared" si="1"/>
        <v>507.6000000051863</v>
      </c>
      <c r="F20" s="46">
        <v>3630.874</v>
      </c>
      <c r="G20" s="47">
        <f t="shared" si="1"/>
        <v>518.3999999992011</v>
      </c>
      <c r="H20" s="46">
        <v>6583.923</v>
      </c>
      <c r="I20" s="47">
        <f t="shared" si="2"/>
        <v>561.5999999998166</v>
      </c>
      <c r="J20" s="46">
        <v>145.39</v>
      </c>
      <c r="K20" s="47">
        <f t="shared" si="3"/>
        <v>431.99999999991405</v>
      </c>
      <c r="L20" s="46">
        <v>1856.676</v>
      </c>
      <c r="M20" s="47">
        <f t="shared" si="4"/>
        <v>278.3999999999651</v>
      </c>
      <c r="N20" s="46">
        <v>3622.554</v>
      </c>
      <c r="O20" s="47">
        <f t="shared" si="5"/>
        <v>388.80000000062864</v>
      </c>
      <c r="P20" s="46">
        <v>1805.042</v>
      </c>
      <c r="Q20" s="47">
        <f t="shared" si="6"/>
        <v>297.59999999951106</v>
      </c>
      <c r="R20" s="29">
        <v>5250.039</v>
      </c>
      <c r="S20" s="47">
        <f t="shared" si="7"/>
        <v>0</v>
      </c>
      <c r="T20" s="46">
        <v>11702.579</v>
      </c>
      <c r="U20" s="47">
        <f t="shared" si="8"/>
        <v>59.999999997671694</v>
      </c>
      <c r="V20" s="46">
        <v>7247.247</v>
      </c>
      <c r="W20" s="47">
        <f t="shared" si="9"/>
        <v>0</v>
      </c>
      <c r="X20" s="46">
        <v>727.374</v>
      </c>
      <c r="Y20" s="47">
        <f t="shared" si="10"/>
        <v>336.00000000001273</v>
      </c>
      <c r="Z20" s="46"/>
      <c r="AA20" s="47">
        <f t="shared" si="11"/>
        <v>0</v>
      </c>
      <c r="AB20" s="46"/>
      <c r="AC20" s="47">
        <f t="shared" si="12"/>
        <v>0</v>
      </c>
      <c r="AD20" s="46"/>
      <c r="AE20" s="47">
        <f t="shared" si="13"/>
        <v>0</v>
      </c>
      <c r="AF20" s="46"/>
      <c r="AG20" s="47">
        <f t="shared" si="14"/>
        <v>0</v>
      </c>
      <c r="AH20" s="48">
        <f t="shared" si="15"/>
        <v>3802.8000000050156</v>
      </c>
    </row>
    <row r="21" spans="1:34" ht="12.75">
      <c r="A21" s="5" t="s">
        <v>18</v>
      </c>
      <c r="B21" s="46">
        <v>4336.434</v>
      </c>
      <c r="C21" s="47">
        <f t="shared" si="0"/>
        <v>595.1999999990221</v>
      </c>
      <c r="D21" s="46">
        <v>9924.241</v>
      </c>
      <c r="E21" s="47">
        <f t="shared" si="1"/>
        <v>727.1999999975378</v>
      </c>
      <c r="F21" s="46">
        <v>3631.081</v>
      </c>
      <c r="G21" s="47">
        <f t="shared" si="1"/>
        <v>745.2000000012049</v>
      </c>
      <c r="H21" s="46">
        <v>6584.134</v>
      </c>
      <c r="I21" s="47">
        <f t="shared" si="2"/>
        <v>759.6000000008644</v>
      </c>
      <c r="J21" s="46">
        <v>145.5</v>
      </c>
      <c r="K21" s="47">
        <f t="shared" si="3"/>
        <v>396.0000000000491</v>
      </c>
      <c r="L21" s="46">
        <v>1856.761</v>
      </c>
      <c r="M21" s="47">
        <f t="shared" si="4"/>
        <v>408.0000000001746</v>
      </c>
      <c r="N21" s="46">
        <v>3622.674</v>
      </c>
      <c r="O21" s="47">
        <f t="shared" si="5"/>
        <v>575.9999999994761</v>
      </c>
      <c r="P21" s="46">
        <v>1805.131</v>
      </c>
      <c r="Q21" s="47">
        <f t="shared" si="6"/>
        <v>427.200000000812</v>
      </c>
      <c r="R21" s="29">
        <v>5250.039</v>
      </c>
      <c r="S21" s="47">
        <f t="shared" si="7"/>
        <v>0</v>
      </c>
      <c r="T21" s="46">
        <v>11702.599</v>
      </c>
      <c r="U21" s="47">
        <f t="shared" si="8"/>
        <v>80.00000000174623</v>
      </c>
      <c r="V21" s="46">
        <v>7247.247</v>
      </c>
      <c r="W21" s="47">
        <f t="shared" si="9"/>
        <v>0</v>
      </c>
      <c r="X21" s="46">
        <v>727.407</v>
      </c>
      <c r="Y21" s="47">
        <f t="shared" si="10"/>
        <v>462.00000000021646</v>
      </c>
      <c r="Z21" s="46"/>
      <c r="AA21" s="47">
        <f t="shared" si="11"/>
        <v>0</v>
      </c>
      <c r="AB21" s="46"/>
      <c r="AC21" s="47">
        <f t="shared" si="12"/>
        <v>0</v>
      </c>
      <c r="AD21" s="46"/>
      <c r="AE21" s="47">
        <f t="shared" si="13"/>
        <v>0</v>
      </c>
      <c r="AF21" s="46"/>
      <c r="AG21" s="47">
        <f t="shared" si="14"/>
        <v>0</v>
      </c>
      <c r="AH21" s="48">
        <f t="shared" si="15"/>
        <v>5176.400000001104</v>
      </c>
    </row>
    <row r="22" spans="1:34" ht="12.75">
      <c r="A22" s="5" t="s">
        <v>19</v>
      </c>
      <c r="B22" s="46">
        <v>4336.503</v>
      </c>
      <c r="C22" s="47">
        <f t="shared" si="0"/>
        <v>331.1999999976251</v>
      </c>
      <c r="D22" s="46">
        <v>9924.351</v>
      </c>
      <c r="E22" s="47">
        <f t="shared" si="1"/>
        <v>396.0000000020955</v>
      </c>
      <c r="F22" s="46">
        <v>3631.194</v>
      </c>
      <c r="G22" s="47">
        <f t="shared" si="1"/>
        <v>406.79999999938445</v>
      </c>
      <c r="H22" s="46">
        <v>6584.247</v>
      </c>
      <c r="I22" s="47">
        <f t="shared" si="2"/>
        <v>406.80000000102154</v>
      </c>
      <c r="J22" s="46">
        <v>145.68</v>
      </c>
      <c r="K22" s="47">
        <f t="shared" si="3"/>
        <v>648.0000000000246</v>
      </c>
      <c r="L22" s="46">
        <v>1856.807</v>
      </c>
      <c r="M22" s="47">
        <f t="shared" si="4"/>
        <v>220.80000000023574</v>
      </c>
      <c r="N22" s="46">
        <v>3622.739</v>
      </c>
      <c r="O22" s="47">
        <f t="shared" si="5"/>
        <v>312.00000000026193</v>
      </c>
      <c r="P22" s="46">
        <v>1805.179</v>
      </c>
      <c r="Q22" s="47">
        <f t="shared" si="6"/>
        <v>230.40000000000873</v>
      </c>
      <c r="R22" s="29">
        <v>5250.039</v>
      </c>
      <c r="S22" s="47">
        <f t="shared" si="7"/>
        <v>0</v>
      </c>
      <c r="T22" s="46">
        <v>11702.61</v>
      </c>
      <c r="U22" s="47">
        <f t="shared" si="8"/>
        <v>44.00000000168802</v>
      </c>
      <c r="V22" s="46">
        <v>7247.247</v>
      </c>
      <c r="W22" s="47">
        <f t="shared" si="9"/>
        <v>0</v>
      </c>
      <c r="X22" s="46">
        <v>727.428</v>
      </c>
      <c r="Y22" s="47">
        <f t="shared" si="10"/>
        <v>293.9999999994143</v>
      </c>
      <c r="Z22" s="46"/>
      <c r="AA22" s="47">
        <f t="shared" si="11"/>
        <v>0</v>
      </c>
      <c r="AB22" s="46"/>
      <c r="AC22" s="47">
        <f t="shared" si="12"/>
        <v>0</v>
      </c>
      <c r="AD22" s="46"/>
      <c r="AE22" s="47">
        <f t="shared" si="13"/>
        <v>0</v>
      </c>
      <c r="AF22" s="46"/>
      <c r="AG22" s="47">
        <f t="shared" si="14"/>
        <v>0</v>
      </c>
      <c r="AH22" s="48">
        <f t="shared" si="15"/>
        <v>3290.00000000176</v>
      </c>
    </row>
    <row r="23" spans="1:34" ht="12.75">
      <c r="A23" s="5" t="s">
        <v>20</v>
      </c>
      <c r="B23" s="46">
        <v>4336.605</v>
      </c>
      <c r="C23" s="47">
        <f t="shared" si="0"/>
        <v>489.59999999933643</v>
      </c>
      <c r="D23" s="46">
        <v>9924.517</v>
      </c>
      <c r="E23" s="47">
        <f t="shared" si="1"/>
        <v>597.5999999973283</v>
      </c>
      <c r="F23" s="46">
        <v>3631.362</v>
      </c>
      <c r="G23" s="47">
        <f t="shared" si="1"/>
        <v>604.8000000004322</v>
      </c>
      <c r="H23" s="46">
        <v>6584.423</v>
      </c>
      <c r="I23" s="47">
        <f t="shared" si="2"/>
        <v>633.5999999981141</v>
      </c>
      <c r="J23" s="46">
        <v>145.69</v>
      </c>
      <c r="K23" s="47">
        <f t="shared" si="3"/>
        <v>35.99999999996726</v>
      </c>
      <c r="L23" s="46">
        <v>1856.873</v>
      </c>
      <c r="M23" s="47">
        <f t="shared" si="4"/>
        <v>316.80000000014843</v>
      </c>
      <c r="N23" s="46">
        <v>3622.84</v>
      </c>
      <c r="O23" s="47">
        <f t="shared" si="5"/>
        <v>484.80000000054133</v>
      </c>
      <c r="P23" s="46">
        <v>1805.252</v>
      </c>
      <c r="Q23" s="47">
        <f t="shared" si="6"/>
        <v>350.3999999993539</v>
      </c>
      <c r="R23" s="29">
        <v>5250.039</v>
      </c>
      <c r="S23" s="47">
        <f t="shared" si="7"/>
        <v>0</v>
      </c>
      <c r="T23" s="46">
        <v>11702.626</v>
      </c>
      <c r="U23" s="47">
        <f t="shared" si="8"/>
        <v>63.9999999984866</v>
      </c>
      <c r="V23" s="46">
        <v>7247.247</v>
      </c>
      <c r="W23" s="47">
        <f t="shared" si="9"/>
        <v>0</v>
      </c>
      <c r="X23" s="46">
        <v>727.461</v>
      </c>
      <c r="Y23" s="47">
        <f t="shared" si="10"/>
        <v>462.00000000021646</v>
      </c>
      <c r="Z23" s="46"/>
      <c r="AA23" s="47">
        <f t="shared" si="11"/>
        <v>0</v>
      </c>
      <c r="AB23" s="46"/>
      <c r="AC23" s="47">
        <f t="shared" si="12"/>
        <v>0</v>
      </c>
      <c r="AD23" s="46"/>
      <c r="AE23" s="47">
        <f t="shared" si="13"/>
        <v>0</v>
      </c>
      <c r="AF23" s="46"/>
      <c r="AG23" s="47">
        <f t="shared" si="14"/>
        <v>0</v>
      </c>
      <c r="AH23" s="48">
        <f t="shared" si="15"/>
        <v>4039.599999993925</v>
      </c>
    </row>
    <row r="24" spans="1:34" ht="12.75">
      <c r="A24" s="5" t="s">
        <v>21</v>
      </c>
      <c r="B24" s="46">
        <v>4336.693</v>
      </c>
      <c r="C24" s="47">
        <f t="shared" si="0"/>
        <v>422.4000000031083</v>
      </c>
      <c r="D24" s="46">
        <v>9924.659</v>
      </c>
      <c r="E24" s="47">
        <f t="shared" si="1"/>
        <v>511.19999999937136</v>
      </c>
      <c r="F24" s="46">
        <v>3631.508</v>
      </c>
      <c r="G24" s="47">
        <f t="shared" si="1"/>
        <v>525.5999999990308</v>
      </c>
      <c r="H24" s="46">
        <v>6584.58</v>
      </c>
      <c r="I24" s="47">
        <f t="shared" si="2"/>
        <v>565.2000000005501</v>
      </c>
      <c r="J24" s="46">
        <v>145.78</v>
      </c>
      <c r="K24" s="47">
        <f t="shared" si="3"/>
        <v>324.0000000000123</v>
      </c>
      <c r="L24" s="46">
        <v>1856.93</v>
      </c>
      <c r="M24" s="47">
        <f t="shared" si="4"/>
        <v>273.6000000000786</v>
      </c>
      <c r="N24" s="46">
        <v>3622.922</v>
      </c>
      <c r="O24" s="47">
        <f t="shared" si="5"/>
        <v>393.59999999942374</v>
      </c>
      <c r="P24" s="46">
        <v>1805.304</v>
      </c>
      <c r="Q24" s="47">
        <f t="shared" si="6"/>
        <v>249.6000000006461</v>
      </c>
      <c r="R24" s="29">
        <v>5250.039</v>
      </c>
      <c r="S24" s="47">
        <f t="shared" si="7"/>
        <v>0</v>
      </c>
      <c r="T24" s="46">
        <v>11702.641</v>
      </c>
      <c r="U24" s="47">
        <f t="shared" si="8"/>
        <v>59.999999997671694</v>
      </c>
      <c r="V24" s="46">
        <v>7247.247</v>
      </c>
      <c r="W24" s="47">
        <f t="shared" si="9"/>
        <v>0</v>
      </c>
      <c r="X24" s="46">
        <v>727.49</v>
      </c>
      <c r="Y24" s="47">
        <f t="shared" si="10"/>
        <v>405.99999999994907</v>
      </c>
      <c r="Z24" s="46"/>
      <c r="AA24" s="47">
        <f t="shared" si="11"/>
        <v>0</v>
      </c>
      <c r="AB24" s="46"/>
      <c r="AC24" s="47">
        <f t="shared" si="12"/>
        <v>0</v>
      </c>
      <c r="AD24" s="46"/>
      <c r="AE24" s="47">
        <f t="shared" si="13"/>
        <v>0</v>
      </c>
      <c r="AF24" s="46"/>
      <c r="AG24" s="47">
        <f t="shared" si="14"/>
        <v>0</v>
      </c>
      <c r="AH24" s="48">
        <f t="shared" si="15"/>
        <v>3731.199999999842</v>
      </c>
    </row>
    <row r="25" spans="1:34" ht="12.75">
      <c r="A25" s="5" t="s">
        <v>22</v>
      </c>
      <c r="B25" s="46">
        <v>4336.789</v>
      </c>
      <c r="C25" s="47">
        <f t="shared" si="0"/>
        <v>460.7999999978347</v>
      </c>
      <c r="D25" s="46">
        <v>9924.817</v>
      </c>
      <c r="E25" s="47">
        <f t="shared" si="1"/>
        <v>568.7999999980093</v>
      </c>
      <c r="F25" s="46">
        <v>3631.671</v>
      </c>
      <c r="G25" s="47">
        <f t="shared" si="1"/>
        <v>586.8000000000393</v>
      </c>
      <c r="H25" s="46">
        <v>6584.746</v>
      </c>
      <c r="I25" s="47">
        <f t="shared" si="2"/>
        <v>597.6000000006024</v>
      </c>
      <c r="J25" s="46">
        <v>145.89</v>
      </c>
      <c r="K25" s="47">
        <f t="shared" si="3"/>
        <v>395.9999999999468</v>
      </c>
      <c r="L25" s="46">
        <v>1856.994</v>
      </c>
      <c r="M25" s="47">
        <f t="shared" si="4"/>
        <v>307.19999999928405</v>
      </c>
      <c r="N25" s="46">
        <v>3623.02</v>
      </c>
      <c r="O25" s="47">
        <f t="shared" si="5"/>
        <v>470.39999999979045</v>
      </c>
      <c r="P25" s="46">
        <v>1805.362</v>
      </c>
      <c r="Q25" s="47">
        <f t="shared" si="6"/>
        <v>278.3999999999651</v>
      </c>
      <c r="R25" s="29">
        <v>5250.039</v>
      </c>
      <c r="S25" s="47">
        <f t="shared" si="7"/>
        <v>0</v>
      </c>
      <c r="T25" s="46">
        <v>11702.657</v>
      </c>
      <c r="U25" s="47">
        <f t="shared" si="8"/>
        <v>63.9999999984866</v>
      </c>
      <c r="V25" s="46">
        <v>7247.247</v>
      </c>
      <c r="W25" s="47">
        <f t="shared" si="9"/>
        <v>0</v>
      </c>
      <c r="X25" s="46">
        <v>727.523</v>
      </c>
      <c r="Y25" s="47">
        <f t="shared" si="10"/>
        <v>462.00000000021646</v>
      </c>
      <c r="Z25" s="46"/>
      <c r="AA25" s="47">
        <f t="shared" si="11"/>
        <v>0</v>
      </c>
      <c r="AB25" s="46"/>
      <c r="AC25" s="47">
        <f t="shared" si="12"/>
        <v>0</v>
      </c>
      <c r="AD25" s="46"/>
      <c r="AE25" s="47">
        <f t="shared" si="13"/>
        <v>0</v>
      </c>
      <c r="AF25" s="46"/>
      <c r="AG25" s="47">
        <f t="shared" si="14"/>
        <v>0</v>
      </c>
      <c r="AH25" s="48">
        <f t="shared" si="15"/>
        <v>4191.999999994176</v>
      </c>
    </row>
    <row r="26" spans="1:34" ht="12.75">
      <c r="A26" s="5" t="s">
        <v>23</v>
      </c>
      <c r="B26" s="46">
        <v>4336.888</v>
      </c>
      <c r="C26" s="47">
        <f t="shared" si="0"/>
        <v>475.20000000076834</v>
      </c>
      <c r="D26" s="46">
        <v>9924.987</v>
      </c>
      <c r="E26" s="47">
        <f t="shared" si="1"/>
        <v>612.0000000002619</v>
      </c>
      <c r="F26" s="46">
        <v>3631.839</v>
      </c>
      <c r="G26" s="47">
        <f t="shared" si="1"/>
        <v>604.8000000004322</v>
      </c>
      <c r="H26" s="46">
        <v>6584.912</v>
      </c>
      <c r="I26" s="47">
        <f t="shared" si="2"/>
        <v>597.6000000006024</v>
      </c>
      <c r="J26" s="46">
        <v>146</v>
      </c>
      <c r="K26" s="47">
        <f t="shared" si="3"/>
        <v>396.0000000000491</v>
      </c>
      <c r="L26" s="46">
        <v>1857.065</v>
      </c>
      <c r="M26" s="47">
        <f t="shared" si="4"/>
        <v>340.8000000006723</v>
      </c>
      <c r="N26" s="46">
        <v>3623.118</v>
      </c>
      <c r="O26" s="47">
        <f t="shared" si="5"/>
        <v>470.39999999979045</v>
      </c>
      <c r="P26" s="46">
        <v>1805.422</v>
      </c>
      <c r="Q26" s="47">
        <f t="shared" si="6"/>
        <v>287.99999999973807</v>
      </c>
      <c r="R26" s="29">
        <v>5250.039</v>
      </c>
      <c r="S26" s="47">
        <f t="shared" si="7"/>
        <v>0</v>
      </c>
      <c r="T26" s="46">
        <v>11702.673</v>
      </c>
      <c r="U26" s="47">
        <f t="shared" si="8"/>
        <v>64.00000000576256</v>
      </c>
      <c r="V26" s="46">
        <v>7247.247</v>
      </c>
      <c r="W26" s="47">
        <f t="shared" si="9"/>
        <v>0</v>
      </c>
      <c r="X26" s="46">
        <v>727.555</v>
      </c>
      <c r="Y26" s="47">
        <f t="shared" si="10"/>
        <v>447.9999999989559</v>
      </c>
      <c r="Z26" s="46"/>
      <c r="AA26" s="47">
        <f t="shared" si="11"/>
        <v>0</v>
      </c>
      <c r="AB26" s="46"/>
      <c r="AC26" s="47">
        <f t="shared" si="12"/>
        <v>0</v>
      </c>
      <c r="AD26" s="46"/>
      <c r="AE26" s="47">
        <f t="shared" si="13"/>
        <v>0</v>
      </c>
      <c r="AF26" s="46"/>
      <c r="AG26" s="47">
        <f t="shared" si="14"/>
        <v>0</v>
      </c>
      <c r="AH26" s="48">
        <f t="shared" si="15"/>
        <v>4296.800000007033</v>
      </c>
    </row>
    <row r="27" spans="1:34" ht="12.75">
      <c r="A27" s="5" t="s">
        <v>24</v>
      </c>
      <c r="B27" s="46">
        <v>4336.982</v>
      </c>
      <c r="C27" s="47">
        <f t="shared" si="0"/>
        <v>451.2000000002445</v>
      </c>
      <c r="D27" s="46">
        <v>9925.14</v>
      </c>
      <c r="E27" s="47">
        <f t="shared" si="1"/>
        <v>550.8000000008906</v>
      </c>
      <c r="F27" s="46">
        <v>3631.998</v>
      </c>
      <c r="G27" s="47">
        <f t="shared" si="1"/>
        <v>572.4000000003798</v>
      </c>
      <c r="H27" s="46">
        <v>6585.074</v>
      </c>
      <c r="I27" s="47">
        <f t="shared" si="2"/>
        <v>583.1999999976688</v>
      </c>
      <c r="J27" s="46">
        <v>146.1</v>
      </c>
      <c r="K27" s="47">
        <f t="shared" si="3"/>
        <v>359.99999999997954</v>
      </c>
      <c r="L27" s="46">
        <v>1857.12</v>
      </c>
      <c r="M27" s="47">
        <f t="shared" si="4"/>
        <v>263.9999999992142</v>
      </c>
      <c r="N27" s="46">
        <v>3623.209</v>
      </c>
      <c r="O27" s="47">
        <f t="shared" si="5"/>
        <v>436.7999999994936</v>
      </c>
      <c r="P27" s="46">
        <v>1805.475</v>
      </c>
      <c r="Q27" s="47">
        <f t="shared" si="6"/>
        <v>254.3999999994412</v>
      </c>
      <c r="R27" s="29">
        <v>5250.039</v>
      </c>
      <c r="S27" s="47">
        <f t="shared" si="7"/>
        <v>0</v>
      </c>
      <c r="T27" s="46">
        <v>11702.684</v>
      </c>
      <c r="U27" s="47">
        <f t="shared" si="8"/>
        <v>43.999999994412065</v>
      </c>
      <c r="V27" s="46">
        <v>7247.247</v>
      </c>
      <c r="W27" s="47">
        <f t="shared" si="9"/>
        <v>0</v>
      </c>
      <c r="X27" s="46">
        <v>727.584</v>
      </c>
      <c r="Y27" s="47">
        <f t="shared" si="10"/>
        <v>405.99999999994907</v>
      </c>
      <c r="Z27" s="46"/>
      <c r="AA27" s="47">
        <f t="shared" si="11"/>
        <v>0</v>
      </c>
      <c r="AB27" s="46"/>
      <c r="AC27" s="47">
        <f t="shared" si="12"/>
        <v>0</v>
      </c>
      <c r="AD27" s="46"/>
      <c r="AE27" s="47">
        <f t="shared" si="13"/>
        <v>0</v>
      </c>
      <c r="AF27" s="46"/>
      <c r="AG27" s="47">
        <f t="shared" si="14"/>
        <v>0</v>
      </c>
      <c r="AH27" s="48">
        <f t="shared" si="15"/>
        <v>3922.7999999916733</v>
      </c>
    </row>
    <row r="28" spans="1:34" ht="12.75">
      <c r="A28" s="5" t="s">
        <v>25</v>
      </c>
      <c r="B28" s="46">
        <v>4337.058</v>
      </c>
      <c r="C28" s="47">
        <f t="shared" si="0"/>
        <v>364.8000000001048</v>
      </c>
      <c r="D28" s="46">
        <v>9925.274</v>
      </c>
      <c r="E28" s="47">
        <f t="shared" si="1"/>
        <v>482.4000000000524</v>
      </c>
      <c r="F28" s="46">
        <v>3632.133</v>
      </c>
      <c r="G28" s="47">
        <f t="shared" si="1"/>
        <v>485.9999999991487</v>
      </c>
      <c r="H28" s="46">
        <v>6585.216</v>
      </c>
      <c r="I28" s="47">
        <f t="shared" si="2"/>
        <v>511.20000000264554</v>
      </c>
      <c r="J28" s="46">
        <v>146.19</v>
      </c>
      <c r="K28" s="47">
        <f t="shared" si="3"/>
        <v>324.0000000000123</v>
      </c>
      <c r="L28" s="46">
        <v>1857.176</v>
      </c>
      <c r="M28" s="47">
        <f t="shared" si="4"/>
        <v>268.8000000001921</v>
      </c>
      <c r="N28" s="46">
        <v>3623.297</v>
      </c>
      <c r="O28" s="47">
        <f t="shared" si="5"/>
        <v>422.4000000009255</v>
      </c>
      <c r="P28" s="46">
        <v>1805.525</v>
      </c>
      <c r="Q28" s="47">
        <f t="shared" si="6"/>
        <v>240.00000000087311</v>
      </c>
      <c r="R28" s="29">
        <v>5250.039</v>
      </c>
      <c r="S28" s="47">
        <f t="shared" si="7"/>
        <v>0</v>
      </c>
      <c r="T28" s="46">
        <v>11702.694</v>
      </c>
      <c r="U28" s="47">
        <f t="shared" si="8"/>
        <v>40.000000000873115</v>
      </c>
      <c r="V28" s="46">
        <v>7247.247</v>
      </c>
      <c r="W28" s="47">
        <f t="shared" si="9"/>
        <v>0</v>
      </c>
      <c r="X28" s="46">
        <v>727.614</v>
      </c>
      <c r="Y28" s="47">
        <f t="shared" si="10"/>
        <v>420.0000000012096</v>
      </c>
      <c r="Z28" s="46"/>
      <c r="AA28" s="47">
        <f t="shared" si="11"/>
        <v>0</v>
      </c>
      <c r="AB28" s="46"/>
      <c r="AC28" s="47">
        <f t="shared" si="12"/>
        <v>0</v>
      </c>
      <c r="AD28" s="46"/>
      <c r="AE28" s="47">
        <f t="shared" si="13"/>
        <v>0</v>
      </c>
      <c r="AF28" s="46"/>
      <c r="AG28" s="47">
        <f t="shared" si="14"/>
        <v>0</v>
      </c>
      <c r="AH28" s="48">
        <f t="shared" si="15"/>
        <v>3559.600000006037</v>
      </c>
    </row>
    <row r="29" spans="1:34" ht="12.75">
      <c r="A29" s="5" t="s">
        <v>26</v>
      </c>
      <c r="B29" s="46">
        <v>4337.173</v>
      </c>
      <c r="C29" s="47">
        <f t="shared" si="0"/>
        <v>551.9999999989523</v>
      </c>
      <c r="D29" s="46">
        <v>9925.477</v>
      </c>
      <c r="E29" s="47">
        <f t="shared" si="1"/>
        <v>730.8000000048196</v>
      </c>
      <c r="F29" s="46">
        <v>3632.341</v>
      </c>
      <c r="G29" s="47">
        <f t="shared" si="1"/>
        <v>748.8000000003012</v>
      </c>
      <c r="H29" s="46">
        <v>6585.424</v>
      </c>
      <c r="I29" s="47">
        <f t="shared" si="2"/>
        <v>748.7999999986641</v>
      </c>
      <c r="J29" s="46">
        <v>146.32</v>
      </c>
      <c r="K29" s="47">
        <f t="shared" si="3"/>
        <v>467.99999999998363</v>
      </c>
      <c r="L29" s="46">
        <v>1857.264</v>
      </c>
      <c r="M29" s="47">
        <f t="shared" si="4"/>
        <v>422.3999999998341</v>
      </c>
      <c r="N29" s="46">
        <v>3623.44</v>
      </c>
      <c r="O29" s="47">
        <f t="shared" si="5"/>
        <v>686.4000000001397</v>
      </c>
      <c r="P29" s="46">
        <v>1805.604</v>
      </c>
      <c r="Q29" s="47">
        <f t="shared" si="6"/>
        <v>379.19999999976426</v>
      </c>
      <c r="R29" s="29">
        <v>5250.039</v>
      </c>
      <c r="S29" s="47">
        <f t="shared" si="7"/>
        <v>0</v>
      </c>
      <c r="T29" s="46">
        <v>11702.708</v>
      </c>
      <c r="U29" s="47">
        <f t="shared" si="8"/>
        <v>56.000000004132744</v>
      </c>
      <c r="V29" s="46">
        <v>7247.247</v>
      </c>
      <c r="W29" s="47">
        <f t="shared" si="9"/>
        <v>0</v>
      </c>
      <c r="X29" s="46">
        <v>727.635</v>
      </c>
      <c r="Y29" s="47">
        <f t="shared" si="10"/>
        <v>293.9999999994143</v>
      </c>
      <c r="Z29" s="46"/>
      <c r="AA29" s="47">
        <f t="shared" si="11"/>
        <v>0</v>
      </c>
      <c r="AB29" s="46"/>
      <c r="AC29" s="47">
        <f t="shared" si="12"/>
        <v>0</v>
      </c>
      <c r="AD29" s="46"/>
      <c r="AE29" s="47">
        <f t="shared" si="13"/>
        <v>0</v>
      </c>
      <c r="AF29" s="46"/>
      <c r="AG29" s="47">
        <f t="shared" si="14"/>
        <v>0</v>
      </c>
      <c r="AH29" s="48">
        <f t="shared" si="15"/>
        <v>5086.400000006006</v>
      </c>
    </row>
    <row r="30" spans="1:34" ht="12.75">
      <c r="A30" s="5" t="s">
        <v>27</v>
      </c>
      <c r="B30" s="46">
        <v>4337.244</v>
      </c>
      <c r="C30" s="47">
        <f t="shared" si="0"/>
        <v>340.7999999995809</v>
      </c>
      <c r="D30" s="46">
        <v>9925.598</v>
      </c>
      <c r="E30" s="47">
        <f t="shared" si="1"/>
        <v>435.59999999706633</v>
      </c>
      <c r="F30" s="46">
        <v>3632.466</v>
      </c>
      <c r="G30" s="47">
        <f t="shared" si="1"/>
        <v>450</v>
      </c>
      <c r="H30" s="46">
        <v>6585.424</v>
      </c>
      <c r="I30" s="47">
        <f t="shared" si="2"/>
        <v>0</v>
      </c>
      <c r="J30" s="46">
        <v>146.4</v>
      </c>
      <c r="K30" s="47">
        <f t="shared" si="3"/>
        <v>288.000000000045</v>
      </c>
      <c r="L30" s="46">
        <v>1857.315</v>
      </c>
      <c r="M30" s="47">
        <f t="shared" si="4"/>
        <v>244.8000000007596</v>
      </c>
      <c r="N30" s="46">
        <v>3623.523</v>
      </c>
      <c r="O30" s="47">
        <f t="shared" si="5"/>
        <v>398.40000000040163</v>
      </c>
      <c r="P30" s="46">
        <v>1805.651</v>
      </c>
      <c r="Q30" s="47">
        <f t="shared" si="6"/>
        <v>225.60000000012224</v>
      </c>
      <c r="R30" s="29">
        <v>5250.039</v>
      </c>
      <c r="S30" s="47">
        <f t="shared" si="7"/>
        <v>0</v>
      </c>
      <c r="T30" s="46">
        <v>11702.717</v>
      </c>
      <c r="U30" s="47">
        <f t="shared" si="8"/>
        <v>36.00000000005821</v>
      </c>
      <c r="V30" s="46">
        <v>7247.247</v>
      </c>
      <c r="W30" s="47">
        <f t="shared" si="9"/>
        <v>0</v>
      </c>
      <c r="X30" s="46">
        <v>727.664</v>
      </c>
      <c r="Y30" s="47">
        <f t="shared" si="10"/>
        <v>405.99999999994907</v>
      </c>
      <c r="Z30" s="46"/>
      <c r="AA30" s="47">
        <f t="shared" si="11"/>
        <v>0</v>
      </c>
      <c r="AB30" s="46"/>
      <c r="AC30" s="47">
        <f t="shared" si="12"/>
        <v>0</v>
      </c>
      <c r="AD30" s="46"/>
      <c r="AE30" s="47">
        <f t="shared" si="13"/>
        <v>0</v>
      </c>
      <c r="AF30" s="46"/>
      <c r="AG30" s="47">
        <f t="shared" si="14"/>
        <v>0</v>
      </c>
      <c r="AH30" s="48">
        <f t="shared" si="15"/>
        <v>2825.199999997983</v>
      </c>
    </row>
    <row r="31" spans="1:34" ht="12.75">
      <c r="A31" s="5" t="s">
        <v>28</v>
      </c>
      <c r="B31" s="49">
        <v>4337.334</v>
      </c>
      <c r="C31" s="47">
        <f t="shared" si="0"/>
        <v>432.0000000006985</v>
      </c>
      <c r="D31" s="49">
        <v>9925.756</v>
      </c>
      <c r="E31" s="47">
        <f t="shared" si="1"/>
        <v>568.7999999980093</v>
      </c>
      <c r="F31" s="49">
        <v>3632.63</v>
      </c>
      <c r="G31" s="47">
        <f t="shared" si="1"/>
        <v>590.4000000007727</v>
      </c>
      <c r="H31" s="49">
        <v>6585.721</v>
      </c>
      <c r="I31" s="50">
        <f>(H31-H30)*H$5</f>
        <v>1069.1999999984546</v>
      </c>
      <c r="J31" s="49">
        <v>146.51</v>
      </c>
      <c r="K31" s="50">
        <f>(J31-J30)*J$5</f>
        <v>395.9999999999468</v>
      </c>
      <c r="L31" s="49">
        <v>1857.384</v>
      </c>
      <c r="M31" s="50">
        <f>(L31-L30)*L$5</f>
        <v>331.1999999998079</v>
      </c>
      <c r="N31" s="49">
        <v>3623.634</v>
      </c>
      <c r="O31" s="50">
        <f>(N31-N30)*N$5</f>
        <v>532.7999999994063</v>
      </c>
      <c r="P31" s="46">
        <v>1805.715</v>
      </c>
      <c r="Q31" s="50">
        <f>(P31-P30)*P$5</f>
        <v>307.19999999928405</v>
      </c>
      <c r="R31" s="29">
        <v>5250.039</v>
      </c>
      <c r="S31" s="50">
        <f>(R31-R30)*R$5</f>
        <v>0</v>
      </c>
      <c r="T31" s="49">
        <v>11702.73</v>
      </c>
      <c r="U31" s="50">
        <f>(T31-T30)*T$5</f>
        <v>51.99999999604188</v>
      </c>
      <c r="V31" s="46">
        <v>7247.247</v>
      </c>
      <c r="W31" s="50">
        <f>(V31-V30)*V$5</f>
        <v>0</v>
      </c>
      <c r="X31" s="49">
        <v>727.697</v>
      </c>
      <c r="Y31" s="50">
        <f>(X31-X30)*X$5</f>
        <v>462.00000000021646</v>
      </c>
      <c r="Z31" s="49"/>
      <c r="AA31" s="50"/>
      <c r="AB31" s="49"/>
      <c r="AC31" s="50"/>
      <c r="AD31" s="49"/>
      <c r="AE31" s="50"/>
      <c r="AF31" s="49"/>
      <c r="AG31" s="50"/>
      <c r="AH31" s="48">
        <f t="shared" si="15"/>
        <v>4741.599999992639</v>
      </c>
    </row>
    <row r="32" spans="1:34" ht="13.5" thickBot="1">
      <c r="A32" s="5" t="s">
        <v>38</v>
      </c>
      <c r="B32" s="51">
        <v>4337.412</v>
      </c>
      <c r="C32" s="47">
        <f t="shared" si="0"/>
        <v>374.40000000206055</v>
      </c>
      <c r="D32" s="51">
        <v>9925.895</v>
      </c>
      <c r="E32" s="47">
        <f t="shared" si="1"/>
        <v>500.40000000371947</v>
      </c>
      <c r="F32" s="51">
        <v>3632.778</v>
      </c>
      <c r="G32" s="47">
        <f t="shared" si="1"/>
        <v>532.7999999988606</v>
      </c>
      <c r="H32" s="51">
        <v>6585.865</v>
      </c>
      <c r="I32" s="52">
        <f>(H32-H31)*H$5</f>
        <v>518.4000000008382</v>
      </c>
      <c r="J32" s="51">
        <v>146.62</v>
      </c>
      <c r="K32" s="52">
        <f>(J32-J31)*J$5</f>
        <v>396.0000000000491</v>
      </c>
      <c r="L32" s="51">
        <v>1857.441</v>
      </c>
      <c r="M32" s="52">
        <f>(L32-L31)*L$5</f>
        <v>273.6000000000786</v>
      </c>
      <c r="N32" s="51">
        <v>3623.718</v>
      </c>
      <c r="O32" s="52">
        <f>(N32-N31)*N$5</f>
        <v>403.19999999919673</v>
      </c>
      <c r="P32" s="46">
        <v>1805.769</v>
      </c>
      <c r="Q32" s="52">
        <f>(P32-P31)*P$5</f>
        <v>259.2000000004191</v>
      </c>
      <c r="R32" s="29">
        <v>5250.039</v>
      </c>
      <c r="S32" s="52">
        <f>(R32-R31)*R$5</f>
        <v>0</v>
      </c>
      <c r="T32" s="51">
        <v>11702.741</v>
      </c>
      <c r="U32" s="52">
        <f>(T32-T31)*T$5</f>
        <v>44.00000000168802</v>
      </c>
      <c r="V32" s="46">
        <v>7247.247</v>
      </c>
      <c r="W32" s="52">
        <f>(V32-V31)*V$5</f>
        <v>0</v>
      </c>
      <c r="X32" s="51">
        <v>727.721</v>
      </c>
      <c r="Y32" s="52">
        <f>(X32-X31)*X$5</f>
        <v>336.00000000001273</v>
      </c>
      <c r="Z32" s="51"/>
      <c r="AA32" s="52">
        <f>(Z32-Z30)*Z$5</f>
        <v>0</v>
      </c>
      <c r="AB32" s="51"/>
      <c r="AC32" s="52">
        <f>(AB32-AB30)*AB$5</f>
        <v>0</v>
      </c>
      <c r="AD32" s="51"/>
      <c r="AE32" s="52">
        <f>(AD32-AD30)*AD$5</f>
        <v>0</v>
      </c>
      <c r="AF32" s="51"/>
      <c r="AG32" s="52">
        <f>(AF32-AF30)*AF$5</f>
        <v>0</v>
      </c>
      <c r="AH32" s="48">
        <f t="shared" si="15"/>
        <v>3638.000000006923</v>
      </c>
    </row>
    <row r="33" spans="2:34" ht="13.5" thickBot="1">
      <c r="B33" s="53"/>
      <c r="C33" s="54">
        <f>SUM(C8:C32)</f>
        <v>10344.000000003143</v>
      </c>
      <c r="D33" s="53"/>
      <c r="E33" s="54">
        <f>SUM(E8:E32)</f>
        <v>13107.599999998638</v>
      </c>
      <c r="F33" s="65"/>
      <c r="G33" s="54">
        <f>SUM(G8:G32)</f>
        <v>13701.599999998507</v>
      </c>
      <c r="H33" s="53"/>
      <c r="I33" s="54">
        <f>SUM(I8:I32)</f>
        <v>13705.19999999924</v>
      </c>
      <c r="J33" s="53"/>
      <c r="K33" s="54">
        <f>SUM(K8:K32)</f>
        <v>8820.000000000064</v>
      </c>
      <c r="L33" s="53"/>
      <c r="M33" s="54">
        <f>SUM(M8:M32)</f>
        <v>7128.000000000611</v>
      </c>
      <c r="N33" s="53"/>
      <c r="O33" s="54">
        <f>SUM(O8:O32)</f>
        <v>10574.399999999878</v>
      </c>
      <c r="P33" s="53"/>
      <c r="Q33" s="54">
        <f>SUM(Q8:Q32)</f>
        <v>7176.0000000005675</v>
      </c>
      <c r="R33" s="53"/>
      <c r="S33" s="54">
        <f>SUM(S8:S32)</f>
        <v>0</v>
      </c>
      <c r="T33" s="53"/>
      <c r="U33" s="54">
        <f>SUM(U8:U32)</f>
        <v>1220.0000000011642</v>
      </c>
      <c r="V33" s="53"/>
      <c r="W33" s="54">
        <f>SUM(W8:W32)</f>
        <v>0</v>
      </c>
      <c r="X33" s="53"/>
      <c r="Y33" s="54">
        <f>SUM(Y8:Y32)</f>
        <v>9505.99999999963</v>
      </c>
      <c r="Z33" s="53"/>
      <c r="AA33" s="54">
        <f>SUM(AA8:AA32)</f>
        <v>0</v>
      </c>
      <c r="AB33" s="53"/>
      <c r="AC33" s="54">
        <f>SUM(AC8:AC32)</f>
        <v>0</v>
      </c>
      <c r="AD33" s="53"/>
      <c r="AE33" s="54">
        <f>SUM(AE8:AE32)</f>
        <v>0</v>
      </c>
      <c r="AF33" s="53"/>
      <c r="AG33" s="55">
        <f>SUM(AG8:AG32)</f>
        <v>0</v>
      </c>
      <c r="AH33" s="48">
        <f t="shared" si="15"/>
        <v>95282.80000000144</v>
      </c>
    </row>
  </sheetData>
  <sheetProtection formatCells="0" formatColumns="0" formatRows="0"/>
  <mergeCells count="33">
    <mergeCell ref="A1:K1"/>
    <mergeCell ref="A2:K2"/>
    <mergeCell ref="A3:K3"/>
    <mergeCell ref="AD5:AE5"/>
    <mergeCell ref="H5:I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H6:I6"/>
    <mergeCell ref="J5:K5"/>
    <mergeCell ref="J6:K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8" sqref="S18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6" width="9.00390625" style="0" customWidth="1"/>
    <col min="7" max="7" width="9.375" style="0" customWidth="1"/>
    <col min="8" max="8" width="9.625" style="0" customWidth="1"/>
    <col min="9" max="9" width="9.75390625" style="0" customWidth="1"/>
    <col min="10" max="10" width="9.875" style="0" customWidth="1"/>
    <col min="11" max="11" width="9.375" style="0" customWidth="1"/>
    <col min="12" max="12" width="10.75390625" style="0" customWidth="1"/>
    <col min="13" max="13" width="9.375" style="0" customWidth="1"/>
    <col min="14" max="14" width="11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19" width="9.00390625" style="0" customWidth="1"/>
    <col min="20" max="20" width="9.875" style="0" customWidth="1"/>
    <col min="21" max="21" width="10.00390625" style="0" customWidth="1"/>
    <col min="22" max="22" width="9.625" style="0" customWidth="1"/>
    <col min="23" max="23" width="8.625" style="0" customWidth="1"/>
    <col min="24" max="24" width="8.25390625" style="0" customWidth="1"/>
    <col min="25" max="25" width="13.1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22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22"/>
      <c r="K2" s="22"/>
      <c r="L2" s="21"/>
      <c r="M2" s="21"/>
      <c r="N2" s="21"/>
      <c r="O2" s="21"/>
      <c r="P2" s="21" t="s">
        <v>36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41</v>
      </c>
      <c r="B3" s="102"/>
      <c r="C3" s="102"/>
      <c r="D3" s="102"/>
      <c r="E3" s="102"/>
      <c r="F3" s="102"/>
      <c r="G3" s="102"/>
      <c r="H3" s="102"/>
      <c r="I3" s="102"/>
      <c r="J3" s="23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8">
        <v>4800</v>
      </c>
      <c r="C5" s="89"/>
      <c r="D5" s="88">
        <v>3600</v>
      </c>
      <c r="E5" s="89"/>
      <c r="F5" s="88">
        <v>3600</v>
      </c>
      <c r="G5" s="89"/>
      <c r="H5" s="88">
        <v>3600</v>
      </c>
      <c r="I5" s="89"/>
      <c r="J5" s="63">
        <v>3600</v>
      </c>
      <c r="K5" s="63"/>
      <c r="L5" s="88">
        <v>4800</v>
      </c>
      <c r="M5" s="89"/>
      <c r="N5" s="88">
        <v>4800</v>
      </c>
      <c r="O5" s="89"/>
      <c r="P5" s="88">
        <v>4800</v>
      </c>
      <c r="Q5" s="89"/>
      <c r="R5" s="88">
        <v>8000</v>
      </c>
      <c r="S5" s="89"/>
      <c r="T5" s="88">
        <v>4000</v>
      </c>
      <c r="U5" s="89"/>
      <c r="V5" s="88">
        <v>4000</v>
      </c>
      <c r="W5" s="89"/>
      <c r="X5" s="88">
        <v>14000</v>
      </c>
      <c r="Y5" s="89"/>
      <c r="Z5" s="88">
        <v>0</v>
      </c>
      <c r="AA5" s="89"/>
      <c r="AB5" s="88">
        <v>0</v>
      </c>
      <c r="AC5" s="89"/>
      <c r="AD5" s="88">
        <v>0</v>
      </c>
      <c r="AE5" s="89"/>
      <c r="AF5" s="88">
        <v>0</v>
      </c>
      <c r="AG5" s="89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90">
        <v>4</v>
      </c>
      <c r="C6" s="91"/>
      <c r="D6" s="90">
        <v>6</v>
      </c>
      <c r="E6" s="91"/>
      <c r="F6" s="90">
        <v>8</v>
      </c>
      <c r="G6" s="91"/>
      <c r="H6" s="90">
        <v>10</v>
      </c>
      <c r="I6" s="91"/>
      <c r="J6" s="64">
        <v>12</v>
      </c>
      <c r="K6" s="64"/>
      <c r="L6" s="90">
        <v>22</v>
      </c>
      <c r="M6" s="91"/>
      <c r="N6" s="90">
        <v>26</v>
      </c>
      <c r="O6" s="91"/>
      <c r="P6" s="90">
        <v>28</v>
      </c>
      <c r="Q6" s="91"/>
      <c r="R6" s="90">
        <v>6</v>
      </c>
      <c r="S6" s="91"/>
      <c r="T6" s="90">
        <v>16</v>
      </c>
      <c r="U6" s="91"/>
      <c r="V6" s="90">
        <v>17</v>
      </c>
      <c r="W6" s="91"/>
      <c r="X6" s="90">
        <v>35</v>
      </c>
      <c r="Y6" s="91"/>
      <c r="Z6" s="90" t="s">
        <v>29</v>
      </c>
      <c r="AA6" s="91"/>
      <c r="AB6" s="90" t="s">
        <v>29</v>
      </c>
      <c r="AC6" s="91"/>
      <c r="AD6" s="90" t="s">
        <v>29</v>
      </c>
      <c r="AE6" s="91"/>
      <c r="AF6" s="90" t="s">
        <v>29</v>
      </c>
      <c r="AG6" s="91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273516.00000002433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9743.053</v>
      </c>
      <c r="C8" s="31">
        <v>0</v>
      </c>
      <c r="D8" s="30">
        <v>16944.224</v>
      </c>
      <c r="E8" s="31">
        <v>0</v>
      </c>
      <c r="F8" s="30">
        <v>7097.936</v>
      </c>
      <c r="G8" s="31">
        <v>0</v>
      </c>
      <c r="H8" s="30">
        <v>11524.355</v>
      </c>
      <c r="I8" s="31"/>
      <c r="J8" s="30">
        <v>269.28</v>
      </c>
      <c r="K8" s="31"/>
      <c r="L8" s="30">
        <v>4695.954</v>
      </c>
      <c r="M8" s="31">
        <v>0</v>
      </c>
      <c r="N8" s="30">
        <v>8480.033</v>
      </c>
      <c r="O8" s="31">
        <v>0</v>
      </c>
      <c r="P8" s="30">
        <v>5174.814</v>
      </c>
      <c r="Q8" s="31">
        <v>0</v>
      </c>
      <c r="R8" s="30">
        <v>9107.852</v>
      </c>
      <c r="S8" s="31">
        <v>0</v>
      </c>
      <c r="T8" s="30">
        <v>22337.443</v>
      </c>
      <c r="U8" s="34"/>
      <c r="V8" s="30">
        <v>17808.228</v>
      </c>
      <c r="W8" s="31">
        <v>0</v>
      </c>
      <c r="X8" s="30">
        <v>1556.521</v>
      </c>
      <c r="Y8" s="31">
        <v>0</v>
      </c>
      <c r="Z8" s="30"/>
      <c r="AA8" s="31">
        <v>0</v>
      </c>
      <c r="AB8" s="30"/>
      <c r="AC8" s="31">
        <v>0</v>
      </c>
      <c r="AD8" s="30"/>
      <c r="AE8" s="31">
        <v>0</v>
      </c>
      <c r="AF8" s="30"/>
      <c r="AG8" s="31">
        <v>0</v>
      </c>
      <c r="AH8" s="32">
        <f>SUM(C8+E8+G8+I8+M8+O8+Q8+S8+U8+W8+Y8+AA8+AC8+AE8+AG8)</f>
        <v>0</v>
      </c>
    </row>
    <row r="9" spans="1:34" ht="12.75">
      <c r="A9" s="5" t="s">
        <v>6</v>
      </c>
      <c r="B9" s="33">
        <v>9743.306</v>
      </c>
      <c r="C9" s="34">
        <f aca="true" t="shared" si="0" ref="C9:C30">(B9-B8)*B$5</f>
        <v>1214.4000000029337</v>
      </c>
      <c r="D9" s="33">
        <v>16944.587</v>
      </c>
      <c r="E9" s="34">
        <f aca="true" t="shared" si="1" ref="E9:E30">(D9-D8)*D$5</f>
        <v>1306.8000000042957</v>
      </c>
      <c r="F9" s="33">
        <v>7098.264</v>
      </c>
      <c r="G9" s="34">
        <f aca="true" t="shared" si="2" ref="G9:G30">(F9-F8)*F$5</f>
        <v>1180.8000000015454</v>
      </c>
      <c r="H9" s="33">
        <v>11524.692</v>
      </c>
      <c r="I9" s="34">
        <f aca="true" t="shared" si="3" ref="I9:I30">(H9-H8)*H$5</f>
        <v>1213.1999999983236</v>
      </c>
      <c r="J9" s="33">
        <v>269.45</v>
      </c>
      <c r="K9" s="34">
        <f aca="true" t="shared" si="4" ref="K9:K30">(J9-J8)*J$5</f>
        <v>612.0000000000573</v>
      </c>
      <c r="L9" s="33">
        <v>4696.109</v>
      </c>
      <c r="M9" s="34">
        <f aca="true" t="shared" si="5" ref="M9:M30">(L9-L8)*L$5</f>
        <v>744.0000000031432</v>
      </c>
      <c r="N9" s="33">
        <v>8480.271</v>
      </c>
      <c r="O9" s="34">
        <f aca="true" t="shared" si="6" ref="O9:O30">(N9-N8)*N$5</f>
        <v>1142.4000000057276</v>
      </c>
      <c r="P9" s="33">
        <v>5174.999</v>
      </c>
      <c r="Q9" s="34">
        <f aca="true" t="shared" si="7" ref="Q9:Q30">(P9-P8)*P$5</f>
        <v>887.9999999975553</v>
      </c>
      <c r="R9" s="33">
        <v>9107.852</v>
      </c>
      <c r="S9" s="34">
        <f aca="true" t="shared" si="8" ref="S9:S30">(R9-R8)*R$5</f>
        <v>0</v>
      </c>
      <c r="T9" s="33">
        <v>22337.483</v>
      </c>
      <c r="U9" s="34">
        <f aca="true" t="shared" si="9" ref="U9:U30">(T9-T8)*T$5</f>
        <v>160.00000000349246</v>
      </c>
      <c r="V9" s="33">
        <v>17808.244</v>
      </c>
      <c r="W9" s="34">
        <f aca="true" t="shared" si="10" ref="W9:W30">(V9-V8)*V$5</f>
        <v>63.9999999984866</v>
      </c>
      <c r="X9" s="33">
        <v>1556.596</v>
      </c>
      <c r="Y9" s="34">
        <f aca="true" t="shared" si="11" ref="Y9:Y30">(X9-X8)*X$5</f>
        <v>1050.0000000006366</v>
      </c>
      <c r="Z9" s="33"/>
      <c r="AA9" s="34">
        <f aca="true" t="shared" si="12" ref="AA9:AA30">(Z9-Z8)*Z$5</f>
        <v>0</v>
      </c>
      <c r="AB9" s="33"/>
      <c r="AC9" s="34">
        <f aca="true" t="shared" si="13" ref="AC9:AC30">(AB9-AB8)*AB$5</f>
        <v>0</v>
      </c>
      <c r="AD9" s="33"/>
      <c r="AE9" s="34">
        <f aca="true" t="shared" si="14" ref="AE9:AE30">(AD9-AD8)*AD$5</f>
        <v>0</v>
      </c>
      <c r="AF9" s="33"/>
      <c r="AG9" s="34">
        <f aca="true" t="shared" si="15" ref="AG9:AG30">(AF9-AF8)*AF$5</f>
        <v>0</v>
      </c>
      <c r="AH9" s="35">
        <f>SUM(C9+E9+G9+I9+K9+M9+O9+Q9+S9+U9+W9+Y9+AA9+AC9+AE9+AG9)</f>
        <v>9575.600000016198</v>
      </c>
    </row>
    <row r="10" spans="1:34" ht="12.75">
      <c r="A10" s="5" t="s">
        <v>7</v>
      </c>
      <c r="B10" s="33">
        <v>9743.533</v>
      </c>
      <c r="C10" s="34">
        <f t="shared" si="0"/>
        <v>1089.5999999949709</v>
      </c>
      <c r="D10" s="33">
        <v>16944.915</v>
      </c>
      <c r="E10" s="34">
        <f t="shared" si="1"/>
        <v>1180.8000000048196</v>
      </c>
      <c r="F10" s="33">
        <v>7098.557</v>
      </c>
      <c r="G10" s="34">
        <f t="shared" si="2"/>
        <v>1054.799999998795</v>
      </c>
      <c r="H10" s="33">
        <v>11525.005</v>
      </c>
      <c r="I10" s="34">
        <f t="shared" si="3"/>
        <v>1126.8000000003667</v>
      </c>
      <c r="J10" s="33">
        <v>269.61</v>
      </c>
      <c r="K10" s="34">
        <f t="shared" si="4"/>
        <v>576.00000000009</v>
      </c>
      <c r="L10" s="33">
        <v>4696.252</v>
      </c>
      <c r="M10" s="34">
        <f t="shared" si="5"/>
        <v>686.4000000001397</v>
      </c>
      <c r="N10" s="33">
        <v>8480.49</v>
      </c>
      <c r="O10" s="34">
        <f t="shared" si="6"/>
        <v>1051.199999995879</v>
      </c>
      <c r="P10" s="33">
        <v>5175.172</v>
      </c>
      <c r="Q10" s="34">
        <f t="shared" si="7"/>
        <v>830.3999999989173</v>
      </c>
      <c r="R10" s="33">
        <v>9107.852</v>
      </c>
      <c r="S10" s="34">
        <f t="shared" si="8"/>
        <v>0</v>
      </c>
      <c r="T10" s="33">
        <v>22337.515</v>
      </c>
      <c r="U10" s="34">
        <f t="shared" si="9"/>
        <v>127.9999999969732</v>
      </c>
      <c r="V10" s="33">
        <v>17808.266</v>
      </c>
      <c r="W10" s="34">
        <f t="shared" si="10"/>
        <v>88.00000000337604</v>
      </c>
      <c r="X10" s="33">
        <v>1556.671</v>
      </c>
      <c r="Y10" s="34">
        <f t="shared" si="11"/>
        <v>1050.0000000006366</v>
      </c>
      <c r="Z10" s="33"/>
      <c r="AA10" s="34">
        <f t="shared" si="12"/>
        <v>0</v>
      </c>
      <c r="AB10" s="33"/>
      <c r="AC10" s="34">
        <f t="shared" si="13"/>
        <v>0</v>
      </c>
      <c r="AD10" s="33"/>
      <c r="AE10" s="34">
        <f t="shared" si="14"/>
        <v>0</v>
      </c>
      <c r="AF10" s="33"/>
      <c r="AG10" s="34">
        <f t="shared" si="15"/>
        <v>0</v>
      </c>
      <c r="AH10" s="35">
        <f>SUM(C10+E10+G10+I10+K10+M10+O10+Q10+S10+U10+W10+Y10+AA10+AC10+AE10+AG10)</f>
        <v>8861.999999994965</v>
      </c>
    </row>
    <row r="11" spans="1:34" ht="12.75">
      <c r="A11" s="5" t="s">
        <v>8</v>
      </c>
      <c r="B11" s="33">
        <v>9743.71</v>
      </c>
      <c r="C11" s="34">
        <f t="shared" si="0"/>
        <v>849.5999999984633</v>
      </c>
      <c r="D11" s="33">
        <v>16945.177</v>
      </c>
      <c r="E11" s="34">
        <f t="shared" si="1"/>
        <v>943.1999999957043</v>
      </c>
      <c r="F11" s="33">
        <v>7098.788</v>
      </c>
      <c r="G11" s="34">
        <f t="shared" si="2"/>
        <v>831.5999999991618</v>
      </c>
      <c r="H11" s="33">
        <v>11525.251</v>
      </c>
      <c r="I11" s="34">
        <f t="shared" si="3"/>
        <v>885.6000000036147</v>
      </c>
      <c r="J11" s="33">
        <v>269.73</v>
      </c>
      <c r="K11" s="34">
        <f t="shared" si="4"/>
        <v>432.00000000001637</v>
      </c>
      <c r="L11" s="33">
        <v>4696.364</v>
      </c>
      <c r="M11" s="34">
        <f t="shared" si="5"/>
        <v>537.5999999960186</v>
      </c>
      <c r="N11" s="33">
        <v>8480.664</v>
      </c>
      <c r="O11" s="34">
        <f t="shared" si="6"/>
        <v>835.2000000042608</v>
      </c>
      <c r="P11" s="30">
        <v>5175.309</v>
      </c>
      <c r="Q11" s="34">
        <f t="shared" si="7"/>
        <v>657.6000000030035</v>
      </c>
      <c r="R11" s="33">
        <v>9107.852</v>
      </c>
      <c r="S11" s="34">
        <f t="shared" si="8"/>
        <v>0</v>
      </c>
      <c r="T11" s="33">
        <v>22337.537</v>
      </c>
      <c r="U11" s="34">
        <f t="shared" si="9"/>
        <v>88.00000000337604</v>
      </c>
      <c r="V11" s="33">
        <v>17808.272</v>
      </c>
      <c r="W11" s="34">
        <f t="shared" si="10"/>
        <v>24.000000004889444</v>
      </c>
      <c r="X11" s="33">
        <v>1556.725</v>
      </c>
      <c r="Y11" s="34">
        <f t="shared" si="11"/>
        <v>755.9999999980391</v>
      </c>
      <c r="Z11" s="33"/>
      <c r="AA11" s="34">
        <f t="shared" si="12"/>
        <v>0</v>
      </c>
      <c r="AB11" s="33"/>
      <c r="AC11" s="34">
        <f t="shared" si="13"/>
        <v>0</v>
      </c>
      <c r="AD11" s="33"/>
      <c r="AE11" s="34">
        <f t="shared" si="14"/>
        <v>0</v>
      </c>
      <c r="AF11" s="33"/>
      <c r="AG11" s="34">
        <f t="shared" si="15"/>
        <v>0</v>
      </c>
      <c r="AH11" s="35">
        <f aca="true" t="shared" si="16" ref="AH11:AH32">SUM(C11+E11+G11+I11+K11+M11+O11+Q11+S11+U11+W11+Y11+AA11+AC11+AE11+AG11)</f>
        <v>6840.400000006548</v>
      </c>
    </row>
    <row r="12" spans="1:34" ht="12.75">
      <c r="A12" s="5" t="s">
        <v>9</v>
      </c>
      <c r="B12" s="33">
        <v>9743.936</v>
      </c>
      <c r="C12" s="34">
        <f t="shared" si="0"/>
        <v>1084.8000000027241</v>
      </c>
      <c r="D12" s="33">
        <v>16945.502</v>
      </c>
      <c r="E12" s="34">
        <f t="shared" si="1"/>
        <v>1170.0000000026193</v>
      </c>
      <c r="F12" s="33">
        <v>7099.082</v>
      </c>
      <c r="G12" s="34">
        <f t="shared" si="2"/>
        <v>1058.4000000028027</v>
      </c>
      <c r="H12" s="33">
        <v>11525.565</v>
      </c>
      <c r="I12" s="34">
        <f t="shared" si="3"/>
        <v>1130.4000000011001</v>
      </c>
      <c r="J12" s="33">
        <v>269.89</v>
      </c>
      <c r="K12" s="34">
        <f t="shared" si="4"/>
        <v>575.9999999998854</v>
      </c>
      <c r="L12" s="33">
        <v>4696.505</v>
      </c>
      <c r="M12" s="34">
        <f t="shared" si="5"/>
        <v>676.8000000025495</v>
      </c>
      <c r="N12" s="33">
        <v>8480.882</v>
      </c>
      <c r="O12" s="34">
        <f t="shared" si="6"/>
        <v>1046.399999994901</v>
      </c>
      <c r="P12" s="30">
        <v>5175.479</v>
      </c>
      <c r="Q12" s="34">
        <f t="shared" si="7"/>
        <v>816.0000000003492</v>
      </c>
      <c r="R12" s="33">
        <v>9107.852</v>
      </c>
      <c r="S12" s="34">
        <f t="shared" si="8"/>
        <v>0</v>
      </c>
      <c r="T12" s="33">
        <v>22337.565</v>
      </c>
      <c r="U12" s="34">
        <f t="shared" si="9"/>
        <v>111.99999999371357</v>
      </c>
      <c r="V12" s="33">
        <v>17808.288</v>
      </c>
      <c r="W12" s="34">
        <f t="shared" si="10"/>
        <v>63.9999999984866</v>
      </c>
      <c r="X12" s="33">
        <v>1556.811</v>
      </c>
      <c r="Y12" s="34">
        <f t="shared" si="11"/>
        <v>1204.0000000001783</v>
      </c>
      <c r="Z12" s="33"/>
      <c r="AA12" s="34">
        <f t="shared" si="12"/>
        <v>0</v>
      </c>
      <c r="AB12" s="33"/>
      <c r="AC12" s="34">
        <f t="shared" si="13"/>
        <v>0</v>
      </c>
      <c r="AD12" s="33"/>
      <c r="AE12" s="34">
        <f t="shared" si="14"/>
        <v>0</v>
      </c>
      <c r="AF12" s="33"/>
      <c r="AG12" s="34">
        <f t="shared" si="15"/>
        <v>0</v>
      </c>
      <c r="AH12" s="35">
        <f t="shared" si="16"/>
        <v>8938.79999999931</v>
      </c>
    </row>
    <row r="13" spans="1:34" ht="12.75">
      <c r="A13" s="5" t="s">
        <v>10</v>
      </c>
      <c r="B13" s="33">
        <v>9744.162</v>
      </c>
      <c r="C13" s="34">
        <f t="shared" si="0"/>
        <v>1084.8000000027241</v>
      </c>
      <c r="D13" s="33">
        <v>16945.825</v>
      </c>
      <c r="E13" s="34">
        <f t="shared" si="1"/>
        <v>1162.8000000011525</v>
      </c>
      <c r="F13" s="33">
        <v>7099.371</v>
      </c>
      <c r="G13" s="34">
        <f t="shared" si="2"/>
        <v>1040.3999999991356</v>
      </c>
      <c r="H13" s="33">
        <v>11525.871</v>
      </c>
      <c r="I13" s="34">
        <f t="shared" si="3"/>
        <v>1101.5999999952328</v>
      </c>
      <c r="J13" s="33">
        <v>270.05</v>
      </c>
      <c r="K13" s="34">
        <f t="shared" si="4"/>
        <v>576.00000000009</v>
      </c>
      <c r="L13" s="33">
        <v>4696.643</v>
      </c>
      <c r="M13" s="34">
        <f t="shared" si="5"/>
        <v>662.3999999996158</v>
      </c>
      <c r="N13" s="33">
        <v>8481.096</v>
      </c>
      <c r="O13" s="34">
        <f t="shared" si="6"/>
        <v>1027.1999999997206</v>
      </c>
      <c r="P13" s="30">
        <v>5175.647</v>
      </c>
      <c r="Q13" s="34">
        <f t="shared" si="7"/>
        <v>806.3999999983935</v>
      </c>
      <c r="R13" s="33">
        <v>9107.852</v>
      </c>
      <c r="S13" s="34">
        <f t="shared" si="8"/>
        <v>0</v>
      </c>
      <c r="T13" s="33">
        <v>22337.592</v>
      </c>
      <c r="U13" s="34">
        <f t="shared" si="9"/>
        <v>108.00000000745058</v>
      </c>
      <c r="V13" s="33">
        <v>17808.304</v>
      </c>
      <c r="W13" s="34">
        <f t="shared" si="10"/>
        <v>63.9999999984866</v>
      </c>
      <c r="X13" s="33">
        <v>1556.877</v>
      </c>
      <c r="Y13" s="34">
        <f t="shared" si="11"/>
        <v>924.0000000004329</v>
      </c>
      <c r="Z13" s="33"/>
      <c r="AA13" s="34">
        <f t="shared" si="12"/>
        <v>0</v>
      </c>
      <c r="AB13" s="33"/>
      <c r="AC13" s="34">
        <f t="shared" si="13"/>
        <v>0</v>
      </c>
      <c r="AD13" s="33"/>
      <c r="AE13" s="34">
        <f t="shared" si="14"/>
        <v>0</v>
      </c>
      <c r="AF13" s="33"/>
      <c r="AG13" s="34">
        <f t="shared" si="15"/>
        <v>0</v>
      </c>
      <c r="AH13" s="35">
        <f t="shared" si="16"/>
        <v>8557.600000002436</v>
      </c>
    </row>
    <row r="14" spans="1:34" ht="12.75">
      <c r="A14" s="5" t="s">
        <v>11</v>
      </c>
      <c r="B14" s="33">
        <v>9744.407</v>
      </c>
      <c r="C14" s="34">
        <f t="shared" si="0"/>
        <v>1175.9999999951106</v>
      </c>
      <c r="D14" s="33">
        <v>16946.169</v>
      </c>
      <c r="E14" s="34">
        <f t="shared" si="1"/>
        <v>1238.4000000034575</v>
      </c>
      <c r="F14" s="33">
        <v>7099.685</v>
      </c>
      <c r="G14" s="34">
        <f t="shared" si="2"/>
        <v>1130.4000000011001</v>
      </c>
      <c r="H14" s="33">
        <v>11526.189</v>
      </c>
      <c r="I14" s="34">
        <f t="shared" si="3"/>
        <v>1144.8000000040338</v>
      </c>
      <c r="J14" s="33">
        <v>270.21</v>
      </c>
      <c r="K14" s="34">
        <f t="shared" si="4"/>
        <v>575.9999999998854</v>
      </c>
      <c r="L14" s="33">
        <v>4696.795</v>
      </c>
      <c r="M14" s="34">
        <f t="shared" si="5"/>
        <v>729.6000000002095</v>
      </c>
      <c r="N14" s="33">
        <v>8481.336</v>
      </c>
      <c r="O14" s="34">
        <f t="shared" si="6"/>
        <v>1151.9999999989523</v>
      </c>
      <c r="P14" s="30">
        <v>5175.833</v>
      </c>
      <c r="Q14" s="34">
        <f t="shared" si="7"/>
        <v>892.7999999985332</v>
      </c>
      <c r="R14" s="33">
        <v>9107.852</v>
      </c>
      <c r="S14" s="34">
        <f t="shared" si="8"/>
        <v>0</v>
      </c>
      <c r="T14" s="33">
        <v>22337.621</v>
      </c>
      <c r="U14" s="34">
        <f t="shared" si="9"/>
        <v>115.99999999452848</v>
      </c>
      <c r="V14" s="33">
        <v>17808.323</v>
      </c>
      <c r="W14" s="34">
        <f t="shared" si="10"/>
        <v>76.00000000093132</v>
      </c>
      <c r="X14" s="33">
        <v>1556.958</v>
      </c>
      <c r="Y14" s="34">
        <f t="shared" si="11"/>
        <v>1134.0000000018335</v>
      </c>
      <c r="Z14" s="33"/>
      <c r="AA14" s="34">
        <f t="shared" si="12"/>
        <v>0</v>
      </c>
      <c r="AB14" s="33"/>
      <c r="AC14" s="34">
        <f t="shared" si="13"/>
        <v>0</v>
      </c>
      <c r="AD14" s="33"/>
      <c r="AE14" s="34">
        <f t="shared" si="14"/>
        <v>0</v>
      </c>
      <c r="AF14" s="33"/>
      <c r="AG14" s="34">
        <f t="shared" si="15"/>
        <v>0</v>
      </c>
      <c r="AH14" s="35">
        <f t="shared" si="16"/>
        <v>9365.999999998576</v>
      </c>
    </row>
    <row r="15" spans="1:34" ht="12.75">
      <c r="A15" s="5" t="s">
        <v>12</v>
      </c>
      <c r="B15" s="33">
        <v>9744.597</v>
      </c>
      <c r="C15" s="34">
        <f t="shared" si="0"/>
        <v>912.0000000024447</v>
      </c>
      <c r="D15" s="33">
        <v>16946.441</v>
      </c>
      <c r="E15" s="34">
        <f t="shared" si="1"/>
        <v>979.1999999899417</v>
      </c>
      <c r="F15" s="33">
        <v>7099.946</v>
      </c>
      <c r="G15" s="34">
        <f t="shared" si="2"/>
        <v>939.599999998245</v>
      </c>
      <c r="H15" s="33">
        <v>11526.448</v>
      </c>
      <c r="I15" s="34">
        <f t="shared" si="3"/>
        <v>932.4000000000524</v>
      </c>
      <c r="J15" s="33">
        <v>270.34</v>
      </c>
      <c r="K15" s="34">
        <f t="shared" si="4"/>
        <v>467.99999999998363</v>
      </c>
      <c r="L15" s="33">
        <v>4696.934</v>
      </c>
      <c r="M15" s="34">
        <f t="shared" si="5"/>
        <v>667.2000000005937</v>
      </c>
      <c r="N15" s="33">
        <v>8481.535</v>
      </c>
      <c r="O15" s="34">
        <f t="shared" si="6"/>
        <v>955.2000000025146</v>
      </c>
      <c r="P15" s="30">
        <v>5175.993</v>
      </c>
      <c r="Q15" s="34">
        <f t="shared" si="7"/>
        <v>768.0000000036671</v>
      </c>
      <c r="R15" s="33">
        <v>9107.852</v>
      </c>
      <c r="S15" s="34">
        <f t="shared" si="8"/>
        <v>0</v>
      </c>
      <c r="T15" s="33">
        <v>22337.65</v>
      </c>
      <c r="U15" s="34">
        <f t="shared" si="9"/>
        <v>116.0000000090804</v>
      </c>
      <c r="V15" s="33">
        <v>17808.34</v>
      </c>
      <c r="W15" s="34">
        <f t="shared" si="10"/>
        <v>67.99999999930151</v>
      </c>
      <c r="X15" s="33">
        <v>1557.026</v>
      </c>
      <c r="Y15" s="34">
        <f t="shared" si="11"/>
        <v>951.9999999997708</v>
      </c>
      <c r="Z15" s="33"/>
      <c r="AA15" s="34">
        <f t="shared" si="12"/>
        <v>0</v>
      </c>
      <c r="AB15" s="33"/>
      <c r="AC15" s="34">
        <f t="shared" si="13"/>
        <v>0</v>
      </c>
      <c r="AD15" s="33"/>
      <c r="AE15" s="34">
        <f t="shared" si="14"/>
        <v>0</v>
      </c>
      <c r="AF15" s="33"/>
      <c r="AG15" s="34">
        <f t="shared" si="15"/>
        <v>0</v>
      </c>
      <c r="AH15" s="35">
        <f t="shared" si="16"/>
        <v>7757.600000005596</v>
      </c>
    </row>
    <row r="16" spans="1:34" ht="12.75">
      <c r="A16" s="5" t="s">
        <v>13</v>
      </c>
      <c r="B16" s="33">
        <v>9745.027</v>
      </c>
      <c r="C16" s="34">
        <f t="shared" si="0"/>
        <v>2064.000000001397</v>
      </c>
      <c r="D16" s="33">
        <v>16947.087</v>
      </c>
      <c r="E16" s="34">
        <f t="shared" si="1"/>
        <v>2325.600000002305</v>
      </c>
      <c r="F16" s="33">
        <v>7100.562</v>
      </c>
      <c r="G16" s="34">
        <f t="shared" si="2"/>
        <v>2217.5999999999476</v>
      </c>
      <c r="H16" s="33">
        <v>11527.006</v>
      </c>
      <c r="I16" s="34">
        <f t="shared" si="3"/>
        <v>2008.7999999966996</v>
      </c>
      <c r="J16" s="33">
        <v>270.62</v>
      </c>
      <c r="K16" s="34">
        <f t="shared" si="4"/>
        <v>1008.0000000001064</v>
      </c>
      <c r="L16" s="33">
        <v>4697.262</v>
      </c>
      <c r="M16" s="34">
        <f t="shared" si="5"/>
        <v>1574.399999997695</v>
      </c>
      <c r="N16" s="33">
        <v>8481.983</v>
      </c>
      <c r="O16" s="34">
        <f t="shared" si="6"/>
        <v>2150.4000000015367</v>
      </c>
      <c r="P16" s="30">
        <v>5176.369</v>
      </c>
      <c r="Q16" s="34">
        <f t="shared" si="7"/>
        <v>1804.7999999966123</v>
      </c>
      <c r="R16" s="33">
        <v>9107.852</v>
      </c>
      <c r="S16" s="34">
        <f t="shared" si="8"/>
        <v>0</v>
      </c>
      <c r="T16" s="33">
        <v>22337.713</v>
      </c>
      <c r="U16" s="34">
        <f t="shared" si="9"/>
        <v>251.9999999931315</v>
      </c>
      <c r="V16" s="33">
        <v>17808.377</v>
      </c>
      <c r="W16" s="34">
        <f t="shared" si="10"/>
        <v>148.00000000104774</v>
      </c>
      <c r="X16" s="33">
        <v>1557.127</v>
      </c>
      <c r="Y16" s="34">
        <f t="shared" si="11"/>
        <v>1413.9999999983957</v>
      </c>
      <c r="Z16" s="33"/>
      <c r="AA16" s="34">
        <f t="shared" si="12"/>
        <v>0</v>
      </c>
      <c r="AB16" s="33"/>
      <c r="AC16" s="34">
        <f t="shared" si="13"/>
        <v>0</v>
      </c>
      <c r="AD16" s="33"/>
      <c r="AE16" s="34">
        <f t="shared" si="14"/>
        <v>0</v>
      </c>
      <c r="AF16" s="33"/>
      <c r="AG16" s="34">
        <f t="shared" si="15"/>
        <v>0</v>
      </c>
      <c r="AH16" s="35">
        <f t="shared" si="16"/>
        <v>16967.599999988874</v>
      </c>
    </row>
    <row r="17" spans="1:34" ht="12.75">
      <c r="A17" s="5" t="s">
        <v>14</v>
      </c>
      <c r="B17" s="33">
        <v>9745.355</v>
      </c>
      <c r="C17" s="34">
        <f t="shared" si="0"/>
        <v>1574.399999997695</v>
      </c>
      <c r="D17" s="33">
        <v>16947.587</v>
      </c>
      <c r="E17" s="34">
        <f t="shared" si="1"/>
        <v>1800</v>
      </c>
      <c r="F17" s="33">
        <v>7101.023</v>
      </c>
      <c r="G17" s="34">
        <f t="shared" si="2"/>
        <v>1659.6000000008644</v>
      </c>
      <c r="H17" s="33">
        <v>11527.395</v>
      </c>
      <c r="I17" s="34">
        <f t="shared" si="3"/>
        <v>1400.4000000037195</v>
      </c>
      <c r="J17" s="33">
        <v>270.83</v>
      </c>
      <c r="K17" s="34">
        <f t="shared" si="4"/>
        <v>755.9999999999263</v>
      </c>
      <c r="L17" s="33">
        <v>4697.482</v>
      </c>
      <c r="M17" s="34">
        <f t="shared" si="5"/>
        <v>1056.0000000012224</v>
      </c>
      <c r="N17" s="33">
        <v>8482.302</v>
      </c>
      <c r="O17" s="34">
        <f t="shared" si="6"/>
        <v>1531.1999999976251</v>
      </c>
      <c r="P17" s="30">
        <v>5176.642</v>
      </c>
      <c r="Q17" s="34">
        <f t="shared" si="7"/>
        <v>1310.4000000006636</v>
      </c>
      <c r="R17" s="33">
        <v>9107.852</v>
      </c>
      <c r="S17" s="34">
        <f t="shared" si="8"/>
        <v>0</v>
      </c>
      <c r="T17" s="33">
        <v>22337.754</v>
      </c>
      <c r="U17" s="34">
        <f t="shared" si="9"/>
        <v>164.00000000430737</v>
      </c>
      <c r="V17" s="33">
        <v>17808.402</v>
      </c>
      <c r="W17" s="34">
        <f t="shared" si="10"/>
        <v>99.99999999126885</v>
      </c>
      <c r="X17" s="33">
        <v>1557.198</v>
      </c>
      <c r="Y17" s="34">
        <f t="shared" si="11"/>
        <v>994.0000000019609</v>
      </c>
      <c r="Z17" s="33"/>
      <c r="AA17" s="34">
        <f t="shared" si="12"/>
        <v>0</v>
      </c>
      <c r="AB17" s="33"/>
      <c r="AC17" s="34">
        <f t="shared" si="13"/>
        <v>0</v>
      </c>
      <c r="AD17" s="33"/>
      <c r="AE17" s="34">
        <f t="shared" si="14"/>
        <v>0</v>
      </c>
      <c r="AF17" s="33"/>
      <c r="AG17" s="34">
        <f t="shared" si="15"/>
        <v>0</v>
      </c>
      <c r="AH17" s="35">
        <f t="shared" si="16"/>
        <v>12345.999999999254</v>
      </c>
    </row>
    <row r="18" spans="1:34" ht="12.75">
      <c r="A18" s="5" t="s">
        <v>15</v>
      </c>
      <c r="B18" s="33">
        <v>9745.598</v>
      </c>
      <c r="C18" s="34">
        <f t="shared" si="0"/>
        <v>1166.400000001886</v>
      </c>
      <c r="D18" s="33">
        <v>16947.973</v>
      </c>
      <c r="E18" s="34">
        <f t="shared" si="1"/>
        <v>1389.6000000080676</v>
      </c>
      <c r="F18" s="33">
        <v>7101.375</v>
      </c>
      <c r="G18" s="34">
        <f t="shared" si="2"/>
        <v>1267.1999999995023</v>
      </c>
      <c r="H18" s="33">
        <v>11527.702</v>
      </c>
      <c r="I18" s="34">
        <f t="shared" si="3"/>
        <v>1105.1999999959662</v>
      </c>
      <c r="J18" s="33">
        <v>270.99</v>
      </c>
      <c r="K18" s="34">
        <f t="shared" si="4"/>
        <v>576.00000000009</v>
      </c>
      <c r="L18" s="33">
        <v>4697.644</v>
      </c>
      <c r="M18" s="34">
        <f t="shared" si="5"/>
        <v>777.6000000012573</v>
      </c>
      <c r="N18" s="33">
        <v>8482.544</v>
      </c>
      <c r="O18" s="34">
        <f t="shared" si="6"/>
        <v>1161.600000000908</v>
      </c>
      <c r="P18" s="30">
        <v>5176.854</v>
      </c>
      <c r="Q18" s="34">
        <f t="shared" si="7"/>
        <v>1017.6000000021304</v>
      </c>
      <c r="R18" s="33">
        <v>9107.852</v>
      </c>
      <c r="S18" s="34">
        <f t="shared" si="8"/>
        <v>0</v>
      </c>
      <c r="T18" s="33">
        <v>22337.784</v>
      </c>
      <c r="U18" s="34">
        <f t="shared" si="9"/>
        <v>119.99999999534339</v>
      </c>
      <c r="V18" s="33">
        <v>17808.42</v>
      </c>
      <c r="W18" s="34">
        <f t="shared" si="10"/>
        <v>72.00000000011642</v>
      </c>
      <c r="X18" s="33">
        <v>1557.254</v>
      </c>
      <c r="Y18" s="34">
        <f t="shared" si="11"/>
        <v>783.999999997377</v>
      </c>
      <c r="Z18" s="33"/>
      <c r="AA18" s="34">
        <f t="shared" si="12"/>
        <v>0</v>
      </c>
      <c r="AB18" s="33"/>
      <c r="AC18" s="34">
        <f t="shared" si="13"/>
        <v>0</v>
      </c>
      <c r="AD18" s="33"/>
      <c r="AE18" s="34">
        <f t="shared" si="14"/>
        <v>0</v>
      </c>
      <c r="AF18" s="33"/>
      <c r="AG18" s="34">
        <f t="shared" si="15"/>
        <v>0</v>
      </c>
      <c r="AH18" s="35">
        <f t="shared" si="16"/>
        <v>9437.200000002646</v>
      </c>
    </row>
    <row r="19" spans="1:34" ht="12.75">
      <c r="A19" s="5" t="s">
        <v>16</v>
      </c>
      <c r="B19" s="33">
        <v>9745.885</v>
      </c>
      <c r="C19" s="34">
        <f t="shared" si="0"/>
        <v>1377.6000000012573</v>
      </c>
      <c r="D19" s="33">
        <v>16948.425</v>
      </c>
      <c r="E19" s="34">
        <f t="shared" si="1"/>
        <v>1627.1999999909895</v>
      </c>
      <c r="F19" s="33">
        <v>7101.784</v>
      </c>
      <c r="G19" s="34">
        <f t="shared" si="2"/>
        <v>1472.3999999987427</v>
      </c>
      <c r="H19" s="33">
        <v>11528.072</v>
      </c>
      <c r="I19" s="34">
        <f t="shared" si="3"/>
        <v>1332.0000000028813</v>
      </c>
      <c r="J19" s="33">
        <v>271.17</v>
      </c>
      <c r="K19" s="34">
        <f t="shared" si="4"/>
        <v>648.0000000000246</v>
      </c>
      <c r="L19" s="33">
        <v>4697.835</v>
      </c>
      <c r="M19" s="34">
        <f t="shared" si="5"/>
        <v>916.799999999057</v>
      </c>
      <c r="N19" s="33">
        <v>8482.836</v>
      </c>
      <c r="O19" s="34">
        <f t="shared" si="6"/>
        <v>1401.5999999974156</v>
      </c>
      <c r="P19" s="30">
        <v>5177.118</v>
      </c>
      <c r="Q19" s="34">
        <f t="shared" si="7"/>
        <v>1267.2000000005937</v>
      </c>
      <c r="R19" s="33">
        <v>9107.852</v>
      </c>
      <c r="S19" s="34">
        <f t="shared" si="8"/>
        <v>0</v>
      </c>
      <c r="T19" s="33">
        <v>22337.82</v>
      </c>
      <c r="U19" s="34">
        <f t="shared" si="9"/>
        <v>144.00000000023283</v>
      </c>
      <c r="V19" s="33">
        <v>17808.442</v>
      </c>
      <c r="W19" s="34">
        <f t="shared" si="10"/>
        <v>88.00000000337604</v>
      </c>
      <c r="X19" s="33">
        <v>1557.319</v>
      </c>
      <c r="Y19" s="34">
        <f t="shared" si="11"/>
        <v>910.000000000764</v>
      </c>
      <c r="Z19" s="33"/>
      <c r="AA19" s="34">
        <f t="shared" si="12"/>
        <v>0</v>
      </c>
      <c r="AB19" s="33"/>
      <c r="AC19" s="34">
        <f t="shared" si="13"/>
        <v>0</v>
      </c>
      <c r="AD19" s="33"/>
      <c r="AE19" s="34">
        <f t="shared" si="14"/>
        <v>0</v>
      </c>
      <c r="AF19" s="33"/>
      <c r="AG19" s="34">
        <f t="shared" si="15"/>
        <v>0</v>
      </c>
      <c r="AH19" s="35">
        <f t="shared" si="16"/>
        <v>11184.799999995335</v>
      </c>
    </row>
    <row r="20" spans="1:34" ht="12.75">
      <c r="A20" s="5" t="s">
        <v>17</v>
      </c>
      <c r="B20" s="33">
        <v>9746.194</v>
      </c>
      <c r="C20" s="34">
        <f t="shared" si="0"/>
        <v>1483.1999999965774</v>
      </c>
      <c r="D20" s="33">
        <v>16948.899</v>
      </c>
      <c r="E20" s="34">
        <f t="shared" si="1"/>
        <v>1706.4000000071246</v>
      </c>
      <c r="F20" s="33">
        <v>7102.201</v>
      </c>
      <c r="G20" s="34">
        <f t="shared" si="2"/>
        <v>1501.2000000013359</v>
      </c>
      <c r="H20" s="33">
        <v>11528.449</v>
      </c>
      <c r="I20" s="34">
        <f t="shared" si="3"/>
        <v>1357.2000000014668</v>
      </c>
      <c r="J20" s="33">
        <v>271.36</v>
      </c>
      <c r="K20" s="34">
        <f t="shared" si="4"/>
        <v>683.9999999999918</v>
      </c>
      <c r="L20" s="33">
        <v>4698.018</v>
      </c>
      <c r="M20" s="34">
        <f t="shared" si="5"/>
        <v>878.3999999999651</v>
      </c>
      <c r="N20" s="33">
        <v>8483.124</v>
      </c>
      <c r="O20" s="34">
        <f t="shared" si="6"/>
        <v>1382.4000000022352</v>
      </c>
      <c r="P20" s="30">
        <v>5177.383</v>
      </c>
      <c r="Q20" s="34">
        <f t="shared" si="7"/>
        <v>1271.999999997206</v>
      </c>
      <c r="R20" s="33">
        <v>9107.852</v>
      </c>
      <c r="S20" s="34">
        <f t="shared" si="8"/>
        <v>0</v>
      </c>
      <c r="T20" s="33">
        <v>22337.854</v>
      </c>
      <c r="U20" s="34">
        <f t="shared" si="9"/>
        <v>135.99999999860302</v>
      </c>
      <c r="V20" s="33">
        <v>17808.463</v>
      </c>
      <c r="W20" s="34">
        <f t="shared" si="10"/>
        <v>84.00000000256114</v>
      </c>
      <c r="X20" s="33">
        <v>1557.377</v>
      </c>
      <c r="Y20" s="34">
        <f t="shared" si="11"/>
        <v>811.9999999998981</v>
      </c>
      <c r="Z20" s="33"/>
      <c r="AA20" s="34">
        <f t="shared" si="12"/>
        <v>0</v>
      </c>
      <c r="AB20" s="33"/>
      <c r="AC20" s="34">
        <f t="shared" si="13"/>
        <v>0</v>
      </c>
      <c r="AD20" s="33"/>
      <c r="AE20" s="34">
        <f t="shared" si="14"/>
        <v>0</v>
      </c>
      <c r="AF20" s="33"/>
      <c r="AG20" s="34">
        <f t="shared" si="15"/>
        <v>0</v>
      </c>
      <c r="AH20" s="35">
        <f t="shared" si="16"/>
        <v>11296.800000006966</v>
      </c>
    </row>
    <row r="21" spans="1:34" ht="12.75">
      <c r="A21" s="5" t="s">
        <v>18</v>
      </c>
      <c r="B21" s="33">
        <v>9746.63</v>
      </c>
      <c r="C21" s="34">
        <f t="shared" si="0"/>
        <v>2092.799999998533</v>
      </c>
      <c r="D21" s="33">
        <v>16949.569</v>
      </c>
      <c r="E21" s="34">
        <f t="shared" si="1"/>
        <v>2411.9999999937136</v>
      </c>
      <c r="F21" s="33">
        <v>7102.799</v>
      </c>
      <c r="G21" s="34">
        <f t="shared" si="2"/>
        <v>2152.799999999843</v>
      </c>
      <c r="H21" s="33">
        <v>11528.989</v>
      </c>
      <c r="I21" s="34">
        <f t="shared" si="3"/>
        <v>1943.9999999965949</v>
      </c>
      <c r="J21" s="33">
        <v>271.63</v>
      </c>
      <c r="K21" s="34">
        <f t="shared" si="4"/>
        <v>971.9999999999345</v>
      </c>
      <c r="L21" s="33">
        <v>4698.281</v>
      </c>
      <c r="M21" s="34">
        <f t="shared" si="5"/>
        <v>1262.3999999996158</v>
      </c>
      <c r="N21" s="33">
        <v>8483.551</v>
      </c>
      <c r="O21" s="34">
        <f t="shared" si="6"/>
        <v>2049.5999999984633</v>
      </c>
      <c r="P21" s="30">
        <v>5177.737</v>
      </c>
      <c r="Q21" s="34">
        <f t="shared" si="7"/>
        <v>1699.2000000012922</v>
      </c>
      <c r="R21" s="33">
        <v>9107.852</v>
      </c>
      <c r="S21" s="34">
        <f t="shared" si="8"/>
        <v>0</v>
      </c>
      <c r="T21" s="33">
        <v>22337.905</v>
      </c>
      <c r="U21" s="34">
        <f t="shared" si="9"/>
        <v>203.99999999790452</v>
      </c>
      <c r="V21" s="33">
        <v>17808.496</v>
      </c>
      <c r="W21" s="34">
        <f t="shared" si="10"/>
        <v>131.9999999977881</v>
      </c>
      <c r="X21" s="33">
        <v>1557.465</v>
      </c>
      <c r="Y21" s="34">
        <f t="shared" si="11"/>
        <v>1231.9999999995161</v>
      </c>
      <c r="Z21" s="33"/>
      <c r="AA21" s="34">
        <f t="shared" si="12"/>
        <v>0</v>
      </c>
      <c r="AB21" s="33"/>
      <c r="AC21" s="34">
        <f t="shared" si="13"/>
        <v>0</v>
      </c>
      <c r="AD21" s="33"/>
      <c r="AE21" s="34">
        <f t="shared" si="14"/>
        <v>0</v>
      </c>
      <c r="AF21" s="33"/>
      <c r="AG21" s="34">
        <f t="shared" si="15"/>
        <v>0</v>
      </c>
      <c r="AH21" s="35">
        <f t="shared" si="16"/>
        <v>16152.799999983199</v>
      </c>
    </row>
    <row r="22" spans="1:34" ht="12.75">
      <c r="A22" s="5" t="s">
        <v>19</v>
      </c>
      <c r="B22" s="33">
        <v>9746.85</v>
      </c>
      <c r="C22" s="34">
        <f t="shared" si="0"/>
        <v>1056.000000005588</v>
      </c>
      <c r="D22" s="33">
        <v>16949.927</v>
      </c>
      <c r="E22" s="34">
        <f t="shared" si="1"/>
        <v>1288.8000000006286</v>
      </c>
      <c r="F22" s="33">
        <v>7103.119</v>
      </c>
      <c r="G22" s="34">
        <f t="shared" si="2"/>
        <v>1151.9999999989523</v>
      </c>
      <c r="H22" s="33">
        <v>11529.278</v>
      </c>
      <c r="I22" s="34">
        <f t="shared" si="3"/>
        <v>1040.4000000024098</v>
      </c>
      <c r="J22" s="33">
        <v>271.78</v>
      </c>
      <c r="K22" s="34">
        <f t="shared" si="4"/>
        <v>539.9999999999181</v>
      </c>
      <c r="L22" s="33">
        <v>4698.424</v>
      </c>
      <c r="M22" s="34">
        <f t="shared" si="5"/>
        <v>686.4000000001397</v>
      </c>
      <c r="N22" s="33">
        <v>8483.785</v>
      </c>
      <c r="O22" s="34">
        <f t="shared" si="6"/>
        <v>1123.200000001816</v>
      </c>
      <c r="P22" s="30">
        <v>5177.926</v>
      </c>
      <c r="Q22" s="34">
        <f t="shared" si="7"/>
        <v>907.2000000014668</v>
      </c>
      <c r="R22" s="33">
        <v>9107.852</v>
      </c>
      <c r="S22" s="34">
        <f t="shared" si="8"/>
        <v>0</v>
      </c>
      <c r="T22" s="33">
        <v>22337.933</v>
      </c>
      <c r="U22" s="34">
        <f t="shared" si="9"/>
        <v>112.00000000826549</v>
      </c>
      <c r="V22" s="33">
        <v>17808.515</v>
      </c>
      <c r="W22" s="34">
        <f t="shared" si="10"/>
        <v>76.00000000093132</v>
      </c>
      <c r="X22" s="33">
        <v>1557.517</v>
      </c>
      <c r="Y22" s="34">
        <f t="shared" si="11"/>
        <v>728.0000000018845</v>
      </c>
      <c r="Z22" s="33"/>
      <c r="AA22" s="34">
        <f t="shared" si="12"/>
        <v>0</v>
      </c>
      <c r="AB22" s="33"/>
      <c r="AC22" s="34">
        <f t="shared" si="13"/>
        <v>0</v>
      </c>
      <c r="AD22" s="33"/>
      <c r="AE22" s="34">
        <f t="shared" si="14"/>
        <v>0</v>
      </c>
      <c r="AF22" s="33"/>
      <c r="AG22" s="34">
        <f t="shared" si="15"/>
        <v>0</v>
      </c>
      <c r="AH22" s="35">
        <f t="shared" si="16"/>
        <v>8710.000000022</v>
      </c>
    </row>
    <row r="23" spans="1:34" ht="12.75">
      <c r="A23" s="5" t="s">
        <v>20</v>
      </c>
      <c r="B23" s="33">
        <v>9747.195</v>
      </c>
      <c r="C23" s="34">
        <f t="shared" si="0"/>
        <v>1655.9999999968568</v>
      </c>
      <c r="D23" s="33">
        <v>16950.479</v>
      </c>
      <c r="E23" s="34">
        <f t="shared" si="1"/>
        <v>1987.1999999988475</v>
      </c>
      <c r="F23" s="33">
        <v>7103.593</v>
      </c>
      <c r="G23" s="34">
        <f t="shared" si="2"/>
        <v>1706.4000000005763</v>
      </c>
      <c r="H23" s="33">
        <v>11529.716</v>
      </c>
      <c r="I23" s="34">
        <f t="shared" si="3"/>
        <v>1576.8000000003667</v>
      </c>
      <c r="J23" s="33">
        <v>272</v>
      </c>
      <c r="K23" s="34">
        <f t="shared" si="4"/>
        <v>792.0000000000982</v>
      </c>
      <c r="L23" s="33">
        <v>4698.635</v>
      </c>
      <c r="M23" s="34">
        <f t="shared" si="5"/>
        <v>1012.8000000011525</v>
      </c>
      <c r="N23" s="33">
        <v>8484.141</v>
      </c>
      <c r="O23" s="34">
        <f t="shared" si="6"/>
        <v>1708.7999999988824</v>
      </c>
      <c r="P23" s="30">
        <v>5178.204</v>
      </c>
      <c r="Q23" s="34">
        <f t="shared" si="7"/>
        <v>1334.3999999968219</v>
      </c>
      <c r="R23" s="33">
        <v>9107.853</v>
      </c>
      <c r="S23" s="34">
        <f t="shared" si="8"/>
        <v>7.999999987077899</v>
      </c>
      <c r="T23" s="33">
        <v>22337.976</v>
      </c>
      <c r="U23" s="34">
        <f t="shared" si="9"/>
        <v>171.99999999138527</v>
      </c>
      <c r="V23" s="33">
        <v>17808.538</v>
      </c>
      <c r="W23" s="34">
        <f t="shared" si="10"/>
        <v>92.00000000419095</v>
      </c>
      <c r="X23" s="33">
        <v>1557.599</v>
      </c>
      <c r="Y23" s="34">
        <f t="shared" si="11"/>
        <v>1147.9999999983193</v>
      </c>
      <c r="Z23" s="33"/>
      <c r="AA23" s="34">
        <f t="shared" si="12"/>
        <v>0</v>
      </c>
      <c r="AB23" s="33"/>
      <c r="AC23" s="34">
        <f t="shared" si="13"/>
        <v>0</v>
      </c>
      <c r="AD23" s="33"/>
      <c r="AE23" s="34">
        <f t="shared" si="14"/>
        <v>0</v>
      </c>
      <c r="AF23" s="33"/>
      <c r="AG23" s="34">
        <f t="shared" si="15"/>
        <v>0</v>
      </c>
      <c r="AH23" s="35">
        <f t="shared" si="16"/>
        <v>13194.399999974576</v>
      </c>
    </row>
    <row r="24" spans="1:34" ht="12.75">
      <c r="A24" s="5" t="s">
        <v>21</v>
      </c>
      <c r="B24" s="33">
        <v>9747.486</v>
      </c>
      <c r="C24" s="34">
        <f t="shared" si="0"/>
        <v>1396.8000000051688</v>
      </c>
      <c r="D24" s="33">
        <v>16950.952</v>
      </c>
      <c r="E24" s="34">
        <f t="shared" si="1"/>
        <v>1702.8000000063912</v>
      </c>
      <c r="F24" s="33">
        <v>7104.004</v>
      </c>
      <c r="G24" s="34">
        <f t="shared" si="2"/>
        <v>1479.6000000002095</v>
      </c>
      <c r="H24" s="33">
        <v>11530.095</v>
      </c>
      <c r="I24" s="34">
        <f t="shared" si="3"/>
        <v>1364.3999999963853</v>
      </c>
      <c r="J24" s="33">
        <v>272.2</v>
      </c>
      <c r="K24" s="34">
        <f t="shared" si="4"/>
        <v>719.9999999999591</v>
      </c>
      <c r="L24" s="33">
        <v>4698.821</v>
      </c>
      <c r="M24" s="34">
        <f t="shared" si="5"/>
        <v>892.7999999985332</v>
      </c>
      <c r="N24" s="33">
        <v>8484.451</v>
      </c>
      <c r="O24" s="34">
        <f t="shared" si="6"/>
        <v>1487.9999999975553</v>
      </c>
      <c r="P24" s="30">
        <v>5178.42</v>
      </c>
      <c r="Q24" s="34">
        <f t="shared" si="7"/>
        <v>1036.8000000016764</v>
      </c>
      <c r="R24" s="33">
        <v>9107.875</v>
      </c>
      <c r="S24" s="34">
        <f t="shared" si="8"/>
        <v>176.0000000067521</v>
      </c>
      <c r="T24" s="33">
        <v>22338.012</v>
      </c>
      <c r="U24" s="34">
        <f t="shared" si="9"/>
        <v>144.00000000023283</v>
      </c>
      <c r="V24" s="33">
        <v>17808.559</v>
      </c>
      <c r="W24" s="34">
        <f t="shared" si="10"/>
        <v>84.00000000256114</v>
      </c>
      <c r="X24" s="33">
        <v>1557.673</v>
      </c>
      <c r="Y24" s="34">
        <f t="shared" si="11"/>
        <v>1036.0000000009677</v>
      </c>
      <c r="Z24" s="33"/>
      <c r="AA24" s="34">
        <f t="shared" si="12"/>
        <v>0</v>
      </c>
      <c r="AB24" s="33"/>
      <c r="AC24" s="34">
        <f t="shared" si="13"/>
        <v>0</v>
      </c>
      <c r="AD24" s="33"/>
      <c r="AE24" s="34">
        <f t="shared" si="14"/>
        <v>0</v>
      </c>
      <c r="AF24" s="33"/>
      <c r="AG24" s="34">
        <f t="shared" si="15"/>
        <v>0</v>
      </c>
      <c r="AH24" s="35">
        <f t="shared" si="16"/>
        <v>11521.200000016393</v>
      </c>
    </row>
    <row r="25" spans="1:34" ht="12.75">
      <c r="A25" s="5" t="s">
        <v>22</v>
      </c>
      <c r="B25" s="33">
        <v>9747.825</v>
      </c>
      <c r="C25" s="34">
        <f t="shared" si="0"/>
        <v>1627.1999999997206</v>
      </c>
      <c r="D25" s="33">
        <v>16951.529</v>
      </c>
      <c r="E25" s="34">
        <f t="shared" si="1"/>
        <v>2077.1999999909895</v>
      </c>
      <c r="F25" s="33">
        <v>7104.487</v>
      </c>
      <c r="G25" s="34">
        <f t="shared" si="2"/>
        <v>1738.8000000006286</v>
      </c>
      <c r="H25" s="33">
        <v>11530.539</v>
      </c>
      <c r="I25" s="34">
        <f t="shared" si="3"/>
        <v>1598.4000000047672</v>
      </c>
      <c r="J25" s="33">
        <v>272.43</v>
      </c>
      <c r="K25" s="34">
        <f t="shared" si="4"/>
        <v>828.0000000000655</v>
      </c>
      <c r="L25" s="33">
        <v>4699.046</v>
      </c>
      <c r="M25" s="34">
        <f t="shared" si="5"/>
        <v>1080.0000000017462</v>
      </c>
      <c r="N25" s="33">
        <v>8484.831</v>
      </c>
      <c r="O25" s="34">
        <f t="shared" si="6"/>
        <v>1824.0000000048894</v>
      </c>
      <c r="P25" s="30">
        <v>5178.682</v>
      </c>
      <c r="Q25" s="34">
        <f t="shared" si="7"/>
        <v>1257.599999998638</v>
      </c>
      <c r="R25" s="33">
        <v>9107.898</v>
      </c>
      <c r="S25" s="34">
        <f t="shared" si="8"/>
        <v>183.99999999383</v>
      </c>
      <c r="T25" s="33">
        <v>22338.053</v>
      </c>
      <c r="U25" s="34">
        <f t="shared" si="9"/>
        <v>164.00000000430737</v>
      </c>
      <c r="V25" s="33">
        <v>17808.583</v>
      </c>
      <c r="W25" s="34">
        <f t="shared" si="10"/>
        <v>95.99999999045394</v>
      </c>
      <c r="X25" s="33">
        <v>1557.758</v>
      </c>
      <c r="Y25" s="34">
        <f t="shared" si="11"/>
        <v>1190.0000000005093</v>
      </c>
      <c r="Z25" s="33"/>
      <c r="AA25" s="34">
        <f t="shared" si="12"/>
        <v>0</v>
      </c>
      <c r="AB25" s="33"/>
      <c r="AC25" s="34">
        <f t="shared" si="13"/>
        <v>0</v>
      </c>
      <c r="AD25" s="33"/>
      <c r="AE25" s="34">
        <f t="shared" si="14"/>
        <v>0</v>
      </c>
      <c r="AF25" s="33"/>
      <c r="AG25" s="34">
        <f t="shared" si="15"/>
        <v>0</v>
      </c>
      <c r="AH25" s="35">
        <f t="shared" si="16"/>
        <v>13665.199999990546</v>
      </c>
    </row>
    <row r="26" spans="1:34" ht="12.75">
      <c r="A26" s="5" t="s">
        <v>23</v>
      </c>
      <c r="B26" s="33">
        <v>9748.179</v>
      </c>
      <c r="C26" s="34">
        <f t="shared" si="0"/>
        <v>1699.1999999969266</v>
      </c>
      <c r="D26" s="33">
        <v>16952.135</v>
      </c>
      <c r="E26" s="34">
        <f t="shared" si="1"/>
        <v>2181.599999999162</v>
      </c>
      <c r="F26" s="33">
        <v>7104.994</v>
      </c>
      <c r="G26" s="34">
        <f t="shared" si="2"/>
        <v>1825.1999999985856</v>
      </c>
      <c r="H26" s="33">
        <v>11531.028</v>
      </c>
      <c r="I26" s="34">
        <f t="shared" si="3"/>
        <v>1760.3999999984808</v>
      </c>
      <c r="J26" s="33">
        <v>272.68</v>
      </c>
      <c r="K26" s="34">
        <f t="shared" si="4"/>
        <v>900</v>
      </c>
      <c r="L26" s="33">
        <v>4699.298</v>
      </c>
      <c r="M26" s="34">
        <f t="shared" si="5"/>
        <v>1209.5999999975902</v>
      </c>
      <c r="N26" s="33">
        <v>8485.237</v>
      </c>
      <c r="O26" s="34">
        <f t="shared" si="6"/>
        <v>1948.79999999539</v>
      </c>
      <c r="P26" s="30">
        <v>5178.957</v>
      </c>
      <c r="Q26" s="34">
        <f t="shared" si="7"/>
        <v>1320.0000000026193</v>
      </c>
      <c r="R26" s="33">
        <v>9107.923</v>
      </c>
      <c r="S26" s="34">
        <f t="shared" si="8"/>
        <v>200.00000001164153</v>
      </c>
      <c r="T26" s="33">
        <v>22338.096</v>
      </c>
      <c r="U26" s="34">
        <f t="shared" si="9"/>
        <v>172.00000000593718</v>
      </c>
      <c r="V26" s="33">
        <v>17808.609</v>
      </c>
      <c r="W26" s="34">
        <f t="shared" si="10"/>
        <v>104.00000000663567</v>
      </c>
      <c r="X26" s="33">
        <v>1557.846</v>
      </c>
      <c r="Y26" s="34">
        <f t="shared" si="11"/>
        <v>1231.9999999995161</v>
      </c>
      <c r="Z26" s="33"/>
      <c r="AA26" s="34">
        <f t="shared" si="12"/>
        <v>0</v>
      </c>
      <c r="AB26" s="33"/>
      <c r="AC26" s="34">
        <f t="shared" si="13"/>
        <v>0</v>
      </c>
      <c r="AD26" s="33"/>
      <c r="AE26" s="34">
        <f t="shared" si="14"/>
        <v>0</v>
      </c>
      <c r="AF26" s="33"/>
      <c r="AG26" s="34">
        <f t="shared" si="15"/>
        <v>0</v>
      </c>
      <c r="AH26" s="35">
        <f t="shared" si="16"/>
        <v>14552.800000012485</v>
      </c>
    </row>
    <row r="27" spans="1:34" ht="12.75">
      <c r="A27" s="5" t="s">
        <v>24</v>
      </c>
      <c r="B27" s="33">
        <v>9748.49</v>
      </c>
      <c r="C27" s="34">
        <f t="shared" si="0"/>
        <v>1492.7999999985332</v>
      </c>
      <c r="D27" s="33">
        <v>16952.642</v>
      </c>
      <c r="E27" s="34">
        <f t="shared" si="1"/>
        <v>1825.200000005134</v>
      </c>
      <c r="F27" s="33">
        <v>7105.424</v>
      </c>
      <c r="G27" s="34">
        <f t="shared" si="2"/>
        <v>1548.0000000010477</v>
      </c>
      <c r="H27" s="33">
        <v>11531.463</v>
      </c>
      <c r="I27" s="34">
        <f t="shared" si="3"/>
        <v>1565.9999999981665</v>
      </c>
      <c r="J27" s="33">
        <v>272.9</v>
      </c>
      <c r="K27" s="34">
        <f t="shared" si="4"/>
        <v>791.9999999998936</v>
      </c>
      <c r="L27" s="33">
        <v>4699.519</v>
      </c>
      <c r="M27" s="34">
        <f t="shared" si="5"/>
        <v>1060.8000000022002</v>
      </c>
      <c r="N27" s="33">
        <v>8485.592</v>
      </c>
      <c r="O27" s="34">
        <f t="shared" si="6"/>
        <v>1704.0000000066357</v>
      </c>
      <c r="P27" s="30">
        <v>5179.193</v>
      </c>
      <c r="Q27" s="34">
        <f t="shared" si="7"/>
        <v>1132.7999999994063</v>
      </c>
      <c r="R27" s="33">
        <v>9107.944</v>
      </c>
      <c r="S27" s="34">
        <f t="shared" si="8"/>
        <v>167.99999999057036</v>
      </c>
      <c r="T27" s="33">
        <v>22338.128</v>
      </c>
      <c r="U27" s="34">
        <f t="shared" si="9"/>
        <v>127.9999999969732</v>
      </c>
      <c r="V27" s="33">
        <v>17808.634</v>
      </c>
      <c r="W27" s="34">
        <f t="shared" si="10"/>
        <v>99.99999999126885</v>
      </c>
      <c r="X27" s="33">
        <v>1557.922</v>
      </c>
      <c r="Y27" s="34">
        <f t="shared" si="11"/>
        <v>1064.0000000003056</v>
      </c>
      <c r="Z27" s="33"/>
      <c r="AA27" s="34">
        <f t="shared" si="12"/>
        <v>0</v>
      </c>
      <c r="AB27" s="33"/>
      <c r="AC27" s="34">
        <f t="shared" si="13"/>
        <v>0</v>
      </c>
      <c r="AD27" s="33"/>
      <c r="AE27" s="34">
        <f t="shared" si="14"/>
        <v>0</v>
      </c>
      <c r="AF27" s="33"/>
      <c r="AG27" s="34">
        <f t="shared" si="15"/>
        <v>0</v>
      </c>
      <c r="AH27" s="35">
        <f t="shared" si="16"/>
        <v>12581.599999990136</v>
      </c>
    </row>
    <row r="28" spans="1:34" ht="12.75">
      <c r="A28" s="5" t="s">
        <v>25</v>
      </c>
      <c r="B28" s="33">
        <v>9748.758</v>
      </c>
      <c r="C28" s="34">
        <f t="shared" si="0"/>
        <v>1286.4000000001397</v>
      </c>
      <c r="D28" s="33">
        <v>16953.083</v>
      </c>
      <c r="E28" s="34">
        <f t="shared" si="1"/>
        <v>1587.5999999960186</v>
      </c>
      <c r="F28" s="33">
        <v>7105.798</v>
      </c>
      <c r="G28" s="34">
        <f t="shared" si="2"/>
        <v>1346.3999999992666</v>
      </c>
      <c r="H28" s="33">
        <v>11531.834</v>
      </c>
      <c r="I28" s="34">
        <f t="shared" si="3"/>
        <v>1335.6000000036147</v>
      </c>
      <c r="J28" s="33">
        <v>273.09</v>
      </c>
      <c r="K28" s="34">
        <f t="shared" si="4"/>
        <v>683.9999999999918</v>
      </c>
      <c r="L28" s="33">
        <v>4699.72</v>
      </c>
      <c r="M28" s="34">
        <f t="shared" si="5"/>
        <v>964.8000000001048</v>
      </c>
      <c r="N28" s="33">
        <v>8485.91</v>
      </c>
      <c r="O28" s="34">
        <f t="shared" si="6"/>
        <v>1526.3999999966472</v>
      </c>
      <c r="P28" s="30">
        <v>5179.404</v>
      </c>
      <c r="Q28" s="34">
        <f t="shared" si="7"/>
        <v>1012.8000000011525</v>
      </c>
      <c r="R28" s="33">
        <v>9107.961</v>
      </c>
      <c r="S28" s="34">
        <f t="shared" si="8"/>
        <v>135.99999999860302</v>
      </c>
      <c r="T28" s="33">
        <v>22338.155</v>
      </c>
      <c r="U28" s="34">
        <f t="shared" si="9"/>
        <v>107.99999999289867</v>
      </c>
      <c r="V28" s="33">
        <v>17808.656</v>
      </c>
      <c r="W28" s="34">
        <f t="shared" si="10"/>
        <v>88.00000000337604</v>
      </c>
      <c r="X28" s="33">
        <v>1558</v>
      </c>
      <c r="Y28" s="34">
        <f t="shared" si="11"/>
        <v>1091.9999999996435</v>
      </c>
      <c r="Z28" s="33"/>
      <c r="AA28" s="34">
        <f t="shared" si="12"/>
        <v>0</v>
      </c>
      <c r="AB28" s="33"/>
      <c r="AC28" s="34">
        <f t="shared" si="13"/>
        <v>0</v>
      </c>
      <c r="AD28" s="33"/>
      <c r="AE28" s="34">
        <f t="shared" si="14"/>
        <v>0</v>
      </c>
      <c r="AF28" s="33"/>
      <c r="AG28" s="34">
        <f t="shared" si="15"/>
        <v>0</v>
      </c>
      <c r="AH28" s="35">
        <f t="shared" si="16"/>
        <v>11167.999999991458</v>
      </c>
    </row>
    <row r="29" spans="1:34" ht="12.75">
      <c r="A29" s="5" t="s">
        <v>26</v>
      </c>
      <c r="B29" s="33">
        <v>9749.167</v>
      </c>
      <c r="C29" s="34">
        <f t="shared" si="0"/>
        <v>1963.1999999983236</v>
      </c>
      <c r="D29" s="33">
        <v>16953.732</v>
      </c>
      <c r="E29" s="34">
        <f t="shared" si="1"/>
        <v>2336.4000000045053</v>
      </c>
      <c r="F29" s="33">
        <v>7106.361</v>
      </c>
      <c r="G29" s="34">
        <f t="shared" si="2"/>
        <v>2026.8000000003667</v>
      </c>
      <c r="H29" s="33">
        <v>11532.408</v>
      </c>
      <c r="I29" s="34">
        <f t="shared" si="3"/>
        <v>2066.3999999953376</v>
      </c>
      <c r="J29" s="33">
        <v>273.37</v>
      </c>
      <c r="K29" s="34">
        <f t="shared" si="4"/>
        <v>1008.0000000001064</v>
      </c>
      <c r="L29" s="33">
        <v>4700.021</v>
      </c>
      <c r="M29" s="34">
        <f t="shared" si="5"/>
        <v>1444.7999999974854</v>
      </c>
      <c r="N29" s="33">
        <v>8486.386</v>
      </c>
      <c r="O29" s="34">
        <f t="shared" si="6"/>
        <v>2284.800000002724</v>
      </c>
      <c r="P29" s="30">
        <v>5179.709</v>
      </c>
      <c r="Q29" s="34">
        <f t="shared" si="7"/>
        <v>1463.9999999970314</v>
      </c>
      <c r="R29" s="33">
        <v>9107.985</v>
      </c>
      <c r="S29" s="34">
        <f t="shared" si="8"/>
        <v>192.00000001001172</v>
      </c>
      <c r="T29" s="33">
        <v>22338.198</v>
      </c>
      <c r="U29" s="34">
        <f t="shared" si="9"/>
        <v>172.00000000593718</v>
      </c>
      <c r="V29" s="33">
        <v>17808.691</v>
      </c>
      <c r="W29" s="34">
        <f t="shared" si="10"/>
        <v>139.99999999941792</v>
      </c>
      <c r="X29" s="33">
        <v>1558.053</v>
      </c>
      <c r="Y29" s="34">
        <f t="shared" si="11"/>
        <v>742.0000000015534</v>
      </c>
      <c r="Z29" s="33"/>
      <c r="AA29" s="34">
        <f t="shared" si="12"/>
        <v>0</v>
      </c>
      <c r="AB29" s="33"/>
      <c r="AC29" s="34">
        <f t="shared" si="13"/>
        <v>0</v>
      </c>
      <c r="AD29" s="33"/>
      <c r="AE29" s="34">
        <f t="shared" si="14"/>
        <v>0</v>
      </c>
      <c r="AF29" s="33"/>
      <c r="AG29" s="34">
        <f t="shared" si="15"/>
        <v>0</v>
      </c>
      <c r="AH29" s="35">
        <f t="shared" si="16"/>
        <v>15840.4000000128</v>
      </c>
    </row>
    <row r="30" spans="1:34" ht="12.75">
      <c r="A30" s="5" t="s">
        <v>27</v>
      </c>
      <c r="B30" s="33">
        <v>9749.395</v>
      </c>
      <c r="C30" s="34">
        <f t="shared" si="0"/>
        <v>1094.40000000468</v>
      </c>
      <c r="D30" s="33">
        <v>16954.104</v>
      </c>
      <c r="E30" s="34">
        <f t="shared" si="1"/>
        <v>1339.1999999977998</v>
      </c>
      <c r="F30" s="33">
        <v>7106.688</v>
      </c>
      <c r="G30" s="34">
        <f t="shared" si="2"/>
        <v>1177.200000000812</v>
      </c>
      <c r="H30" s="33">
        <v>11532.747</v>
      </c>
      <c r="I30" s="34">
        <f t="shared" si="3"/>
        <v>1220.3999999997905</v>
      </c>
      <c r="J30" s="33">
        <v>273.54</v>
      </c>
      <c r="K30" s="34">
        <f t="shared" si="4"/>
        <v>612.0000000000573</v>
      </c>
      <c r="L30" s="33">
        <v>4700.195</v>
      </c>
      <c r="M30" s="34">
        <f t="shared" si="5"/>
        <v>835.1999999998952</v>
      </c>
      <c r="N30" s="33">
        <v>8486.65</v>
      </c>
      <c r="O30" s="34">
        <f t="shared" si="6"/>
        <v>1267.1999999962281</v>
      </c>
      <c r="P30" s="30">
        <v>5179.884</v>
      </c>
      <c r="Q30" s="34">
        <f t="shared" si="7"/>
        <v>840.0000000008731</v>
      </c>
      <c r="R30" s="33">
        <v>9107.998</v>
      </c>
      <c r="S30" s="34">
        <f t="shared" si="8"/>
        <v>103.99999999208376</v>
      </c>
      <c r="T30" s="33">
        <v>22338.223</v>
      </c>
      <c r="U30" s="34">
        <f t="shared" si="9"/>
        <v>100.00000000582077</v>
      </c>
      <c r="V30" s="33">
        <v>17808.713</v>
      </c>
      <c r="W30" s="34">
        <f t="shared" si="10"/>
        <v>88.00000000337604</v>
      </c>
      <c r="X30" s="33">
        <v>1558.127</v>
      </c>
      <c r="Y30" s="34">
        <f t="shared" si="11"/>
        <v>1035.9999999977845</v>
      </c>
      <c r="Z30" s="33"/>
      <c r="AA30" s="34">
        <f t="shared" si="12"/>
        <v>0</v>
      </c>
      <c r="AB30" s="33"/>
      <c r="AC30" s="34">
        <f t="shared" si="13"/>
        <v>0</v>
      </c>
      <c r="AD30" s="33"/>
      <c r="AE30" s="34">
        <f t="shared" si="14"/>
        <v>0</v>
      </c>
      <c r="AF30" s="33"/>
      <c r="AG30" s="34">
        <f t="shared" si="15"/>
        <v>0</v>
      </c>
      <c r="AH30" s="35">
        <f t="shared" si="16"/>
        <v>9713.599999999202</v>
      </c>
    </row>
    <row r="31" spans="1:34" ht="12.75">
      <c r="A31" s="5" t="s">
        <v>28</v>
      </c>
      <c r="B31" s="36">
        <v>9749.671</v>
      </c>
      <c r="C31" s="37">
        <f>(B31-B30)*B$5</f>
        <v>1324.7999999992317</v>
      </c>
      <c r="D31" s="36">
        <v>16954.545</v>
      </c>
      <c r="E31" s="37">
        <f>(D31-D30)*D$5</f>
        <v>1587.5999999960186</v>
      </c>
      <c r="F31" s="36">
        <v>7107.066</v>
      </c>
      <c r="G31" s="37">
        <f>(F31-F30)*F$5</f>
        <v>1360.799999998926</v>
      </c>
      <c r="H31" s="36">
        <v>11533.155</v>
      </c>
      <c r="I31" s="37">
        <f>(H31-H30)*H$5</f>
        <v>1468.8000000045577</v>
      </c>
      <c r="J31" s="36">
        <v>273.74</v>
      </c>
      <c r="K31" s="37">
        <f>(J31-J30)*J$5</f>
        <v>719.9999999999591</v>
      </c>
      <c r="L31" s="36">
        <v>4700.402</v>
      </c>
      <c r="M31" s="37">
        <f>(L31-L30)*L$5</f>
        <v>993.6000000016065</v>
      </c>
      <c r="N31" s="36">
        <v>8486.961</v>
      </c>
      <c r="O31" s="37">
        <f>(N31-N30)*N$5</f>
        <v>1492.7999999985332</v>
      </c>
      <c r="P31" s="30">
        <v>5180.091</v>
      </c>
      <c r="Q31" s="37">
        <f>(P31-P30)*P$5</f>
        <v>993.6000000016065</v>
      </c>
      <c r="R31" s="36">
        <v>9108.015</v>
      </c>
      <c r="S31" s="37">
        <f>(R31-R30)*R$5</f>
        <v>135.99999999860302</v>
      </c>
      <c r="T31" s="36">
        <v>22338.256</v>
      </c>
      <c r="U31" s="37">
        <f>(T31-T30)*T$5</f>
        <v>131.9999999977881</v>
      </c>
      <c r="V31" s="36">
        <v>17808.737</v>
      </c>
      <c r="W31" s="37">
        <f>(V31-V30)*V$5</f>
        <v>96.00000000500586</v>
      </c>
      <c r="X31" s="36">
        <v>1558.199</v>
      </c>
      <c r="Y31" s="37">
        <f>(X31-X30)*X$5</f>
        <v>1008.0000000016298</v>
      </c>
      <c r="Z31" s="36"/>
      <c r="AA31" s="37"/>
      <c r="AB31" s="36"/>
      <c r="AC31" s="37"/>
      <c r="AD31" s="36"/>
      <c r="AE31" s="37"/>
      <c r="AF31" s="36"/>
      <c r="AG31" s="37"/>
      <c r="AH31" s="35">
        <f t="shared" si="16"/>
        <v>11314.000000003467</v>
      </c>
    </row>
    <row r="32" spans="1:34" ht="13.5" thickBot="1">
      <c r="A32" s="5" t="s">
        <v>38</v>
      </c>
      <c r="B32" s="38">
        <v>9749.894</v>
      </c>
      <c r="C32" s="39">
        <f>(B32-B31)*B$5</f>
        <v>1070.3999999997905</v>
      </c>
      <c r="D32" s="38">
        <v>16954.889</v>
      </c>
      <c r="E32" s="39">
        <f>(D32-D31)*D$5</f>
        <v>1238.4000000034575</v>
      </c>
      <c r="F32" s="38">
        <v>7107.371</v>
      </c>
      <c r="G32" s="39">
        <f>(F32-F31)*F$5</f>
        <v>1098.0000000010477</v>
      </c>
      <c r="H32" s="38">
        <v>11533.472</v>
      </c>
      <c r="I32" s="39">
        <f>(H32-H31)*H$5</f>
        <v>1141.199999996752</v>
      </c>
      <c r="J32" s="38">
        <v>273.91</v>
      </c>
      <c r="K32" s="39">
        <f>(J32-J31)*J$5</f>
        <v>612.0000000000573</v>
      </c>
      <c r="L32" s="38">
        <v>4700.565</v>
      </c>
      <c r="M32" s="39">
        <f>(L32-L31)*L$5</f>
        <v>782.3999999978696</v>
      </c>
      <c r="N32" s="38">
        <v>8487.199</v>
      </c>
      <c r="O32" s="39">
        <f>(N32-N31)*N$5</f>
        <v>1142.4000000057276</v>
      </c>
      <c r="P32" s="30">
        <v>5180.252</v>
      </c>
      <c r="Q32" s="39">
        <f>(P32-P31)*P$5</f>
        <v>772.8000000002794</v>
      </c>
      <c r="R32" s="38">
        <v>9108.029</v>
      </c>
      <c r="S32" s="39">
        <f>(R32-R31)*R$5</f>
        <v>112.00000000826549</v>
      </c>
      <c r="T32" s="38">
        <v>22339.286</v>
      </c>
      <c r="U32" s="39">
        <f>(T32-T31)*T$5</f>
        <v>4119.999999995343</v>
      </c>
      <c r="V32" s="38">
        <v>17808.756</v>
      </c>
      <c r="W32" s="39">
        <f>(V32-V31)*V$5</f>
        <v>76.00000000093132</v>
      </c>
      <c r="X32" s="38">
        <v>1558.256</v>
      </c>
      <c r="Y32" s="39">
        <f>(X32-X30)*X$5</f>
        <v>1806.000000001859</v>
      </c>
      <c r="Z32" s="38"/>
      <c r="AA32" s="39">
        <f>(Z32-Z30)*Z$5</f>
        <v>0</v>
      </c>
      <c r="AB32" s="38"/>
      <c r="AC32" s="39">
        <f>(AB32-AB30)*AB$5</f>
        <v>0</v>
      </c>
      <c r="AD32" s="38"/>
      <c r="AE32" s="39">
        <f>(AD32-AD30)*AD$5</f>
        <v>0</v>
      </c>
      <c r="AF32" s="38"/>
      <c r="AG32" s="39">
        <f>(AF32-AF30)*AF$5</f>
        <v>0</v>
      </c>
      <c r="AH32" s="35">
        <f t="shared" si="16"/>
        <v>13971.600000011382</v>
      </c>
    </row>
    <row r="33" spans="2:34" ht="14.25" thickBot="1" thickTop="1">
      <c r="B33" s="40"/>
      <c r="C33" s="41">
        <f>SUM(C8:C32)</f>
        <v>32836.80000000168</v>
      </c>
      <c r="D33" s="40"/>
      <c r="E33" s="41">
        <f>SUM(E8:E32)</f>
        <v>38394.00000000314</v>
      </c>
      <c r="F33" s="40"/>
      <c r="G33" s="41">
        <f>SUM(G8:G32)</f>
        <v>33966.00000000144</v>
      </c>
      <c r="H33" s="40"/>
      <c r="I33" s="41">
        <f>SUM(I8:I32)</f>
        <v>32821.20000000068</v>
      </c>
      <c r="J33" s="40"/>
      <c r="K33" s="41">
        <f>SUM(K8:K32)</f>
        <v>16668.000000000193</v>
      </c>
      <c r="L33" s="40"/>
      <c r="M33" s="41">
        <f>SUM(M8:M32)</f>
        <v>22132.799999999406</v>
      </c>
      <c r="N33" s="40"/>
      <c r="O33" s="41">
        <f>SUM(O8:O32)</f>
        <v>34396.80000000517</v>
      </c>
      <c r="P33" s="40"/>
      <c r="Q33" s="41">
        <f>SUM(Q8:Q32)</f>
        <v>26102.40000000049</v>
      </c>
      <c r="R33" s="40"/>
      <c r="S33" s="41">
        <f>SUM(S8:S32)</f>
        <v>1415.9999999974389</v>
      </c>
      <c r="T33" s="40"/>
      <c r="U33" s="41">
        <f>SUM(U8:U32)</f>
        <v>7372.000000003027</v>
      </c>
      <c r="V33" s="40"/>
      <c r="W33" s="41">
        <f>SUM(W8:W32)</f>
        <v>2112.0000000082655</v>
      </c>
      <c r="X33" s="40"/>
      <c r="Y33" s="41">
        <f>SUM(Y8:Y32)</f>
        <v>25298.000000003412</v>
      </c>
      <c r="Z33" s="40"/>
      <c r="AA33" s="41">
        <f>SUM(AA8:AA32)</f>
        <v>0</v>
      </c>
      <c r="AB33" s="40"/>
      <c r="AC33" s="41">
        <f>SUM(AC8:AC32)</f>
        <v>0</v>
      </c>
      <c r="AD33" s="40"/>
      <c r="AE33" s="41">
        <f>SUM(AE8:AE32)</f>
        <v>0</v>
      </c>
      <c r="AF33" s="40"/>
      <c r="AG33" s="42">
        <f>SUM(AG8:AG32)</f>
        <v>0</v>
      </c>
      <c r="AH33" s="43">
        <f>SUM(C33+E33+G33+I33+K33+M33+O33+Q33+S33+U33+W33+Y33+AA33+AC33+AE33+AG33)</f>
        <v>273516.00000002433</v>
      </c>
    </row>
  </sheetData>
  <sheetProtection formatCells="0" formatColumns="0" formatRows="0"/>
  <mergeCells count="33">
    <mergeCell ref="A1:I1"/>
    <mergeCell ref="A2:I2"/>
    <mergeCell ref="A3:I3"/>
    <mergeCell ref="AD5:AE5"/>
    <mergeCell ref="F5:G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F6:G6"/>
    <mergeCell ref="H5:I5"/>
    <mergeCell ref="H6:I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2022-12-28T11:12:49Z</cp:lastPrinted>
  <dcterms:created xsi:type="dcterms:W3CDTF">2005-12-21T15:33:57Z</dcterms:created>
  <dcterms:modified xsi:type="dcterms:W3CDTF">2022-12-28T11:15:21Z</dcterms:modified>
  <cp:category/>
  <cp:version/>
  <cp:contentType/>
  <cp:contentStatus/>
</cp:coreProperties>
</file>