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1460" windowHeight="903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E16" i="1" l="1"/>
  <c r="E25" i="1"/>
  <c r="E19" i="1"/>
  <c r="E17" i="1"/>
  <c r="E13" i="1"/>
  <c r="E7" i="1" s="1"/>
  <c r="E6" i="1" s="1"/>
  <c r="E10" i="1"/>
  <c r="E8" i="1"/>
  <c r="D16" i="1" l="1"/>
  <c r="D13" i="1" s="1"/>
  <c r="D7" i="1" s="1"/>
  <c r="D27" i="1"/>
  <c r="D25" i="1"/>
  <c r="D10" i="1"/>
  <c r="D19" i="1"/>
  <c r="D17" i="1" s="1"/>
  <c r="D8" i="1"/>
  <c r="D6" i="1" l="1"/>
</calcChain>
</file>

<file path=xl/sharedStrings.xml><?xml version="1.0" encoding="utf-8"?>
<sst xmlns="http://schemas.openxmlformats.org/spreadsheetml/2006/main" count="75" uniqueCount="52">
  <si>
    <t>№ п/п</t>
  </si>
  <si>
    <t>Показатель</t>
  </si>
  <si>
    <t>Ед. изм.</t>
  </si>
  <si>
    <t>I</t>
  </si>
  <si>
    <t>тыс. руб.</t>
  </si>
  <si>
    <t>1.1.</t>
  </si>
  <si>
    <t>Себестоимость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</si>
  <si>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</si>
  <si>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</si>
  <si>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</si>
  <si>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</si>
  <si>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</si>
  <si>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 и отчисления на социальные нужды всего</t>
  </si>
  <si>
    <t>1.1.1.2.</t>
  </si>
  <si>
    <t>1.1.3.</t>
  </si>
  <si>
    <t>Амортизационные отчисления</t>
  </si>
  <si>
    <t>1.1.4.</t>
  </si>
  <si>
    <t>Прочие расходы</t>
  </si>
  <si>
    <t>1.1.4.1.</t>
  </si>
  <si>
    <t>Арендная плата</t>
  </si>
  <si>
    <t>1.1.4.2.</t>
  </si>
  <si>
    <t>Налоги, пошлины и сборы</t>
  </si>
  <si>
    <t>1.1.4.3.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</si>
  <si>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</si>
  <si>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</si>
  <si>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</si>
  <si>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</si>
  <si>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</si>
  <si>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</si>
  <si>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 всего, в том числе:</t>
  </si>
  <si>
    <t>1.2.2.1.</t>
  </si>
  <si>
    <t>Прибыль на капитальные вложения (инвестиция)</t>
  </si>
  <si>
    <t>1.2.2.2.</t>
  </si>
  <si>
    <t>Прибыль на возврат инвестиционных кредитов</t>
  </si>
  <si>
    <t>1.2.2.3.</t>
  </si>
  <si>
    <t>Дивиденды по акциям</t>
  </si>
  <si>
    <t>1.2.2.4.</t>
  </si>
  <si>
    <t>Прочие расходы из прибыли</t>
  </si>
  <si>
    <t>1.3.</t>
  </si>
  <si>
    <t>Недополученный по независящим причинам доход (+) избыток средств, полученный в предыдущем периоде регулирования (-)</t>
  </si>
  <si>
    <t>II.</t>
  </si>
  <si>
    <t>Справочно : расходы на ремонт всего п.1.1.1. +  п.1.1.1.2.</t>
  </si>
  <si>
    <t>III.</t>
  </si>
  <si>
    <t>Необходимая валовая выручка на оплату технологического расхода   электроэнергии ( котловая)</t>
  </si>
  <si>
    <t>Необходимая валовая выручка на оплату технологического расхода   электроэнергии (собственная )</t>
  </si>
  <si>
    <t>План           2022 год</t>
  </si>
  <si>
    <t>Факт           2022 год</t>
  </si>
  <si>
    <t>Необходимая валовая выручка на содержание (котловая)</t>
  </si>
  <si>
    <t>Необходимая валовая выручка на содержание (собственная)</t>
  </si>
  <si>
    <t xml:space="preserve">1. </t>
  </si>
  <si>
    <t>1.</t>
  </si>
  <si>
    <t>Информация о структуре и объемах затрат                                                                                                                на оказание услуг по передаче электрической энергии                                                                                                       по МУП г. Россошь « ГЭС»                                                                                                                                                      за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</si>
</sst>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L11" sqref="L11"/>
    </sheetView>
  </sheetViews>
  <sheetFormatPr defaultColWidth="8.85546875" defaultRowHeight="15" x14ac:dyDescent="0.25"/>
  <cols>
    <col min="1" max="1" width="9" style="2" customWidth="1"/>
    <col min="2" max="2" width="44.28515625" style="1" customWidth="1"/>
    <col min="3" max="3" width="10.42578125" style="2" customWidth="1"/>
    <col min="4" max="4" width="11.42578125" style="2" customWidth="1"/>
    <col min="5" max="5" width="11.7109375" style="2" customWidth="1"/>
    <col min="6" max="6" width="8.85546875" style="1"/>
    <col min="7" max="7" width="15.140625" style="1" customWidth="1"/>
    <col min="8" max="16384" width="8.85546875" style="1"/>
  </cols>
  <sheetData>
    <row r="1" spans="1:7" x14ac:dyDescent="0.25">
      <c r="A1" s="12" t="s">
        <v>51</v>
      </c>
      <c r="B1" s="12"/>
      <c r="C1" s="12"/>
      <c r="D1" s="12"/>
      <c r="E1" s="12"/>
    </row>
    <row r="2" spans="1:7" ht="48.6" customHeight="1" x14ac:dyDescent="0.25">
      <c r="A2" s="12"/>
      <c r="B2" s="12"/>
      <c r="C2" s="12"/>
      <c r="D2" s="12"/>
      <c r="E2" s="12"/>
    </row>
    <row r="4" spans="1:7" s="3" customFormat="1" ht="33" customHeight="1" x14ac:dyDescent="0.25">
      <c r="A4" s="4" t="s">
        <v>0</v>
      </c>
      <c r="B4" s="4" t="s">
        <v>1</v>
      </c>
      <c r="C4" s="4" t="s">
        <v>2</v>
      </c>
      <c r="D4" s="4" t="s">
        <v>45</v>
      </c>
      <c r="E4" s="4" t="s">
        <v>46</v>
      </c>
    </row>
    <row r="5" spans="1:7" s="7" customFormat="1" ht="33.6" customHeight="1" x14ac:dyDescent="0.25">
      <c r="A5" s="5" t="s">
        <v>3</v>
      </c>
      <c r="B5" s="6" t="s">
        <v>47</v>
      </c>
      <c r="C5" s="5" t="s">
        <v>4</v>
      </c>
      <c r="D5" s="9">
        <v>79334.41</v>
      </c>
      <c r="E5" s="9">
        <v>82288.58</v>
      </c>
    </row>
    <row r="6" spans="1:7" s="7" customFormat="1" ht="33.6" customHeight="1" x14ac:dyDescent="0.25">
      <c r="A6" s="5" t="s">
        <v>50</v>
      </c>
      <c r="B6" s="6" t="s">
        <v>48</v>
      </c>
      <c r="C6" s="5" t="s">
        <v>4</v>
      </c>
      <c r="D6" s="9">
        <f>D7+D17+D24</f>
        <v>79334.409999999989</v>
      </c>
      <c r="E6" s="9">
        <f>E7+E17+E24</f>
        <v>82288.58</v>
      </c>
    </row>
    <row r="7" spans="1:7" s="7" customFormat="1" ht="23.45" customHeight="1" x14ac:dyDescent="0.25">
      <c r="A7" s="5" t="s">
        <v>5</v>
      </c>
      <c r="B7" s="6" t="s">
        <v>6</v>
      </c>
      <c r="C7" s="5" t="s">
        <v>4</v>
      </c>
      <c r="D7" s="9">
        <f>D8+D10+D12+D13</f>
        <v>64115.199999999997</v>
      </c>
      <c r="E7" s="13">
        <f>E8+E10+E12+E13</f>
        <v>74432.800000000003</v>
      </c>
      <c r="G7" s="10"/>
    </row>
    <row r="8" spans="1:7" s="7" customFormat="1" ht="23.45" customHeight="1" x14ac:dyDescent="0.25">
      <c r="A8" s="5" t="s">
        <v>7</v>
      </c>
      <c r="B8" s="6" t="s">
        <v>8</v>
      </c>
      <c r="C8" s="5" t="s">
        <v>4</v>
      </c>
      <c r="D8" s="11">
        <f>4750.7+D9</f>
        <v>8352.2099999999991</v>
      </c>
      <c r="E8" s="13">
        <f>5596.5+E9</f>
        <v>7610.2</v>
      </c>
    </row>
    <row r="9" spans="1:7" s="7" customFormat="1" ht="23.45" customHeight="1" x14ac:dyDescent="0.25">
      <c r="A9" s="5" t="s">
        <v>9</v>
      </c>
      <c r="B9" s="6" t="s">
        <v>10</v>
      </c>
      <c r="C9" s="5" t="s">
        <v>4</v>
      </c>
      <c r="D9" s="11">
        <v>3601.51</v>
      </c>
      <c r="E9" s="13">
        <v>2013.7</v>
      </c>
    </row>
    <row r="10" spans="1:7" s="7" customFormat="1" ht="32.450000000000003" customHeight="1" x14ac:dyDescent="0.25">
      <c r="A10" s="5" t="s">
        <v>11</v>
      </c>
      <c r="B10" s="6" t="s">
        <v>12</v>
      </c>
      <c r="C10" s="5" t="s">
        <v>4</v>
      </c>
      <c r="D10" s="11">
        <f>31865.46+9687.1</f>
        <v>41552.559999999998</v>
      </c>
      <c r="E10" s="13">
        <f>37101.3+11175.4</f>
        <v>48276.700000000004</v>
      </c>
    </row>
    <row r="11" spans="1:7" s="7" customFormat="1" ht="19.899999999999999" customHeight="1" x14ac:dyDescent="0.25">
      <c r="A11" s="5" t="s">
        <v>13</v>
      </c>
      <c r="B11" s="6" t="s">
        <v>10</v>
      </c>
      <c r="C11" s="5" t="s">
        <v>4</v>
      </c>
      <c r="D11" s="11">
        <v>0</v>
      </c>
      <c r="E11" s="13">
        <v>0</v>
      </c>
    </row>
    <row r="12" spans="1:7" s="7" customFormat="1" ht="19.899999999999999" customHeight="1" x14ac:dyDescent="0.25">
      <c r="A12" s="5" t="s">
        <v>14</v>
      </c>
      <c r="B12" s="6" t="s">
        <v>15</v>
      </c>
      <c r="C12" s="5" t="s">
        <v>4</v>
      </c>
      <c r="D12" s="11">
        <v>9083.49</v>
      </c>
      <c r="E12" s="13">
        <v>12052.1</v>
      </c>
    </row>
    <row r="13" spans="1:7" s="7" customFormat="1" ht="19.899999999999999" customHeight="1" x14ac:dyDescent="0.25">
      <c r="A13" s="5" t="s">
        <v>16</v>
      </c>
      <c r="B13" s="6" t="s">
        <v>17</v>
      </c>
      <c r="C13" s="5" t="s">
        <v>4</v>
      </c>
      <c r="D13" s="11">
        <f>D14+D15+D16</f>
        <v>5126.9400000000005</v>
      </c>
      <c r="E13" s="11">
        <f>E14+E15+E16</f>
        <v>6493.7999999999993</v>
      </c>
      <c r="G13" s="10"/>
    </row>
    <row r="14" spans="1:7" s="7" customFormat="1" ht="19.899999999999999" customHeight="1" x14ac:dyDescent="0.25">
      <c r="A14" s="5" t="s">
        <v>18</v>
      </c>
      <c r="B14" s="6" t="s">
        <v>19</v>
      </c>
      <c r="C14" s="5" t="s">
        <v>4</v>
      </c>
      <c r="D14" s="11">
        <v>146.44</v>
      </c>
      <c r="E14" s="9">
        <v>185.7</v>
      </c>
    </row>
    <row r="15" spans="1:7" s="7" customFormat="1" ht="19.899999999999999" customHeight="1" x14ac:dyDescent="0.25">
      <c r="A15" s="5" t="s">
        <v>20</v>
      </c>
      <c r="B15" s="6" t="s">
        <v>21</v>
      </c>
      <c r="C15" s="5" t="s">
        <v>4</v>
      </c>
      <c r="D15" s="11">
        <v>1458.3</v>
      </c>
      <c r="E15" s="9">
        <v>1660</v>
      </c>
    </row>
    <row r="16" spans="1:7" s="7" customFormat="1" ht="19.899999999999999" customHeight="1" x14ac:dyDescent="0.25">
      <c r="A16" s="5" t="s">
        <v>22</v>
      </c>
      <c r="B16" s="6" t="s">
        <v>23</v>
      </c>
      <c r="C16" s="5" t="s">
        <v>4</v>
      </c>
      <c r="D16" s="11">
        <f>111.69+134.77+94.19+763.19+82.58+218.9+327.38+375.17+1414.33</f>
        <v>3522.2000000000003</v>
      </c>
      <c r="E16" s="9">
        <f>114.5+241.1+77.7+245.5+189.3+926.8+368.7+446.6+1886.2+40+2.7+1.5+107.5</f>
        <v>4648.0999999999995</v>
      </c>
    </row>
    <row r="17" spans="1:5" s="7" customFormat="1" ht="19.899999999999999" customHeight="1" x14ac:dyDescent="0.25">
      <c r="A17" s="5" t="s">
        <v>24</v>
      </c>
      <c r="B17" s="6" t="s">
        <v>25</v>
      </c>
      <c r="C17" s="5" t="s">
        <v>4</v>
      </c>
      <c r="D17" s="11">
        <f>D18+D19</f>
        <v>11952.07</v>
      </c>
      <c r="E17" s="11">
        <f>E18+E19</f>
        <v>7855.78</v>
      </c>
    </row>
    <row r="18" spans="1:5" s="7" customFormat="1" ht="19.899999999999999" customHeight="1" x14ac:dyDescent="0.25">
      <c r="A18" s="5" t="s">
        <v>26</v>
      </c>
      <c r="B18" s="6" t="s">
        <v>27</v>
      </c>
      <c r="C18" s="5" t="s">
        <v>4</v>
      </c>
      <c r="D18" s="11">
        <v>2836.05</v>
      </c>
      <c r="E18" s="9">
        <v>2585.21</v>
      </c>
    </row>
    <row r="19" spans="1:5" s="7" customFormat="1" ht="22.5" customHeight="1" x14ac:dyDescent="0.25">
      <c r="A19" s="5" t="s">
        <v>28</v>
      </c>
      <c r="B19" s="6" t="s">
        <v>29</v>
      </c>
      <c r="C19" s="5" t="s">
        <v>4</v>
      </c>
      <c r="D19" s="11">
        <f>D20+D21+D22+D23</f>
        <v>9116.02</v>
      </c>
      <c r="E19" s="11">
        <f>E20+E21+E22+E23</f>
        <v>5270.57</v>
      </c>
    </row>
    <row r="20" spans="1:5" s="7" customFormat="1" ht="31.5" customHeight="1" x14ac:dyDescent="0.25">
      <c r="A20" s="5" t="s">
        <v>30</v>
      </c>
      <c r="B20" s="6" t="s">
        <v>31</v>
      </c>
      <c r="C20" s="5" t="s">
        <v>4</v>
      </c>
      <c r="D20" s="11">
        <v>8650</v>
      </c>
      <c r="E20" s="9">
        <v>5270.57</v>
      </c>
    </row>
    <row r="21" spans="1:5" s="7" customFormat="1" ht="24.75" customHeight="1" x14ac:dyDescent="0.25">
      <c r="A21" s="5" t="s">
        <v>32</v>
      </c>
      <c r="B21" s="6" t="s">
        <v>33</v>
      </c>
      <c r="C21" s="5" t="s">
        <v>4</v>
      </c>
      <c r="D21" s="11">
        <v>0</v>
      </c>
      <c r="E21" s="9">
        <v>0</v>
      </c>
    </row>
    <row r="22" spans="1:5" s="7" customFormat="1" ht="19.899999999999999" customHeight="1" x14ac:dyDescent="0.25">
      <c r="A22" s="5" t="s">
        <v>34</v>
      </c>
      <c r="B22" s="6" t="s">
        <v>35</v>
      </c>
      <c r="C22" s="5" t="s">
        <v>4</v>
      </c>
      <c r="D22" s="11">
        <v>0</v>
      </c>
      <c r="E22" s="9">
        <v>0</v>
      </c>
    </row>
    <row r="23" spans="1:5" s="7" customFormat="1" ht="19.899999999999999" customHeight="1" x14ac:dyDescent="0.25">
      <c r="A23" s="5" t="s">
        <v>36</v>
      </c>
      <c r="B23" s="6" t="s">
        <v>37</v>
      </c>
      <c r="C23" s="5" t="s">
        <v>4</v>
      </c>
      <c r="D23" s="11">
        <v>466.02</v>
      </c>
      <c r="E23" s="9">
        <v>0</v>
      </c>
    </row>
    <row r="24" spans="1:5" s="7" customFormat="1" ht="46.9" customHeight="1" x14ac:dyDescent="0.25">
      <c r="A24" s="5" t="s">
        <v>38</v>
      </c>
      <c r="B24" s="6" t="s">
        <v>39</v>
      </c>
      <c r="C24" s="5" t="s">
        <v>4</v>
      </c>
      <c r="D24" s="11">
        <v>3267.14</v>
      </c>
      <c r="E24" s="9">
        <v>0</v>
      </c>
    </row>
    <row r="25" spans="1:5" s="7" customFormat="1" ht="30.6" customHeight="1" x14ac:dyDescent="0.25">
      <c r="A25" s="5" t="s">
        <v>40</v>
      </c>
      <c r="B25" s="6" t="s">
        <v>41</v>
      </c>
      <c r="C25" s="5" t="s">
        <v>4</v>
      </c>
      <c r="D25" s="11">
        <f>D8+D11</f>
        <v>8352.2099999999991</v>
      </c>
      <c r="E25" s="11">
        <f>E8+E11</f>
        <v>7610.2</v>
      </c>
    </row>
    <row r="26" spans="1:5" s="7" customFormat="1" ht="44.45" customHeight="1" x14ac:dyDescent="0.25">
      <c r="A26" s="5" t="s">
        <v>42</v>
      </c>
      <c r="B26" s="6" t="s">
        <v>43</v>
      </c>
      <c r="C26" s="5" t="s">
        <v>4</v>
      </c>
      <c r="D26" s="11">
        <v>62563.28</v>
      </c>
      <c r="E26" s="9">
        <v>63619.1</v>
      </c>
    </row>
    <row r="27" spans="1:5" s="7" customFormat="1" ht="45.6" customHeight="1" x14ac:dyDescent="0.25">
      <c r="A27" s="5" t="s">
        <v>49</v>
      </c>
      <c r="B27" s="6" t="s">
        <v>44</v>
      </c>
      <c r="C27" s="5" t="s">
        <v>4</v>
      </c>
      <c r="D27" s="11">
        <f>D26</f>
        <v>62563.28</v>
      </c>
      <c r="E27" s="9">
        <v>63619.1</v>
      </c>
    </row>
    <row r="28" spans="1:5" s="7" customFormat="1" x14ac:dyDescent="0.25">
      <c r="A28" s="8"/>
      <c r="C28" s="8"/>
      <c r="D28" s="8"/>
      <c r="E28" s="8"/>
    </row>
  </sheetData>
  <mergeCells count="1">
    <mergeCell ref="A1:E2"/>
  </mergeCells>
  <printOptions horizontalCentered="1"/>
  <pageMargins left="0.70866141732283472" right="0.70866141732283472" top="0.74803149606299213" bottom="0.74803149606299213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МАЛИНИНА</dc:creator>
  <cp:lastModifiedBy>Сафронова Лида</cp:lastModifiedBy>
  <cp:lastPrinted>2023-02-08T08:39:44Z</cp:lastPrinted>
  <dcterms:created xsi:type="dcterms:W3CDTF">2023-02-08T07:14:25Z</dcterms:created>
  <dcterms:modified xsi:type="dcterms:W3CDTF">2023-02-13T12:19:08Z</dcterms:modified>
</cp:coreProperties>
</file>