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45" windowWidth="5970" windowHeight="6510" activeTab="0"/>
  </bookViews>
  <sheets>
    <sheet name="РЭАЗ-Р" sheetId="1" r:id="rId1"/>
    <sheet name="РЭАЗ-А" sheetId="2" r:id="rId2"/>
    <sheet name="РОССОШЬ-Р" sheetId="3" r:id="rId3"/>
    <sheet name="РОССОШЬ-А" sheetId="4" r:id="rId4"/>
  </sheets>
  <definedNames>
    <definedName name="_xlnm.Print_Area" localSheetId="3">'РОССОШЬ-А'!$A$1:$AH$33</definedName>
    <definedName name="_xlnm.Print_Area" localSheetId="2">'РОССОШЬ-Р'!$A$1:$AH$33</definedName>
    <definedName name="_xlnm.Print_Area" localSheetId="1">'РЭАЗ-А'!$A$1:$AX$33</definedName>
    <definedName name="_xlnm.Print_Area" localSheetId="0">'РЭАЗ-Р'!$A$1:$AY$33</definedName>
  </definedNames>
  <calcPr fullCalcOnLoad="1"/>
</workbook>
</file>

<file path=xl/sharedStrings.xml><?xml version="1.0" encoding="utf-8"?>
<sst xmlns="http://schemas.openxmlformats.org/spreadsheetml/2006/main" count="307" uniqueCount="46">
  <si>
    <t>Часы</t>
  </si>
  <si>
    <t>Фидеры</t>
  </si>
  <si>
    <t>Коэффициент</t>
  </si>
  <si>
    <t>Показания счетчика</t>
  </si>
  <si>
    <t>Кол-во квт.ч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</si>
  <si>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</si>
  <si>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</si>
  <si>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</si>
  <si>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</si>
  <si>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</si>
  <si>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</si>
  <si>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</si>
  <si>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</si>
  <si>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</si>
  <si>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</si>
  <si>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</si>
  <si>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</si>
  <si>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</si>
  <si>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</si>
  <si>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</si>
  <si>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</si>
  <si>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</si>
  <si>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</si>
  <si>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</si>
  <si>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</si>
  <si>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</si>
  <si>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</si>
  <si>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</si>
  <si>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</si>
  <si>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</si>
  <si>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 xml:space="preserve">Ведомость </t>
  </si>
  <si>
    <t>Итого</t>
  </si>
  <si>
    <t xml:space="preserve">        </t>
  </si>
  <si>
    <t xml:space="preserve">                                    Ведомость </t>
  </si>
  <si>
    <t xml:space="preserve">                                                  Ведомость </t>
  </si>
  <si>
    <t>Начальник участка учета и контроля передачи эл. энергии  Сергеева В.А.</t>
  </si>
  <si>
    <t xml:space="preserve"> Начальник участка учета и контроля передачи элэ энергии  Сергеева В.А.</t>
  </si>
  <si>
    <t>Начальник участка учета и контроля передачи эл. энергии Сергеева В.А.</t>
  </si>
  <si>
    <t>24</t>
  </si>
  <si>
    <t>Начальник участка учета и контроля передачи эл. энергии   Сергеева В.А.</t>
  </si>
  <si>
    <t xml:space="preserve">                           ГПП РОССОШЬ .</t>
  </si>
  <si>
    <t>ГПП РОССОШЬ</t>
  </si>
  <si>
    <t xml:space="preserve">суточных замеров активных нагрузок  21 июня 2023 года </t>
  </si>
  <si>
    <t>суточных замеров активных нагрузок ГПП РЭАЗ 110/10 кВ на 21 июня   2023 г.</t>
  </si>
  <si>
    <t xml:space="preserve">                               суточных замеров реактивных нагрузок  на 21 июня   2023 г</t>
  </si>
  <si>
    <t xml:space="preserve">                                                                   Ведомость     суточных     замеров реактивных наргрузок  ГПП РЭАЗ 110/10 кВ на  21 июня   2023 г.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</si>
</sst>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61"/>
      <name val="Arial Cyr"/>
      <family val="0"/>
    </font>
    <font>
      <b/>
      <sz val="10"/>
      <color indexed="43"/>
      <name val="Arial Cyr"/>
      <family val="0"/>
    </font>
    <font>
      <b/>
      <i/>
      <u val="single"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hair">
        <color indexed="12"/>
      </bottom>
    </border>
    <border>
      <left style="double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double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thin">
        <color indexed="12"/>
      </right>
      <top style="hair">
        <color indexed="12"/>
      </top>
      <bottom style="medium">
        <color indexed="12"/>
      </bottom>
    </border>
    <border>
      <left>
        <color indexed="63"/>
      </left>
      <right style="double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thin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hair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double">
        <color indexed="12"/>
      </left>
      <right style="hair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readingOrder="1"/>
    </xf>
    <xf numFmtId="0" fontId="7" fillId="33" borderId="0" xfId="0" applyFont="1" applyFill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0" fillId="36" borderId="0" xfId="0" applyFill="1" applyAlignment="1">
      <alignment/>
    </xf>
    <xf numFmtId="0" fontId="2" fillId="36" borderId="0" xfId="0" applyFont="1" applyFill="1" applyAlignment="1">
      <alignment horizontal="center" vertical="center"/>
    </xf>
    <xf numFmtId="4" fontId="4" fillId="34" borderId="12" xfId="0" applyNumberFormat="1" applyFont="1" applyFill="1" applyBorder="1" applyAlignment="1" applyProtection="1">
      <alignment/>
      <protection locked="0"/>
    </xf>
    <xf numFmtId="4" fontId="5" fillId="35" borderId="13" xfId="0" applyNumberFormat="1" applyFont="1" applyFill="1" applyBorder="1" applyAlignment="1">
      <alignment/>
    </xf>
    <xf numFmtId="4" fontId="4" fillId="37" borderId="14" xfId="0" applyNumberFormat="1" applyFont="1" applyFill="1" applyBorder="1" applyAlignment="1">
      <alignment/>
    </xf>
    <xf numFmtId="4" fontId="4" fillId="34" borderId="15" xfId="0" applyNumberFormat="1" applyFont="1" applyFill="1" applyBorder="1" applyAlignment="1" applyProtection="1">
      <alignment/>
      <protection locked="0"/>
    </xf>
    <xf numFmtId="4" fontId="5" fillId="35" borderId="16" xfId="0" applyNumberFormat="1" applyFont="1" applyFill="1" applyBorder="1" applyAlignment="1">
      <alignment/>
    </xf>
    <xf numFmtId="4" fontId="4" fillId="34" borderId="17" xfId="0" applyNumberFormat="1" applyFont="1" applyFill="1" applyBorder="1" applyAlignment="1" applyProtection="1">
      <alignment/>
      <protection locked="0"/>
    </xf>
    <xf numFmtId="4" fontId="5" fillId="35" borderId="18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3" fillId="35" borderId="19" xfId="0" applyNumberFormat="1" applyFont="1" applyFill="1" applyBorder="1" applyAlignment="1">
      <alignment/>
    </xf>
    <xf numFmtId="4" fontId="3" fillId="35" borderId="20" xfId="0" applyNumberFormat="1" applyFont="1" applyFill="1" applyBorder="1" applyAlignment="1">
      <alignment/>
    </xf>
    <xf numFmtId="4" fontId="4" fillId="35" borderId="21" xfId="0" applyNumberFormat="1" applyFont="1" applyFill="1" applyBorder="1" applyAlignment="1">
      <alignment/>
    </xf>
    <xf numFmtId="2" fontId="4" fillId="36" borderId="21" xfId="0" applyNumberFormat="1" applyFont="1" applyFill="1" applyBorder="1" applyAlignment="1">
      <alignment horizontal="right" vertical="center"/>
    </xf>
    <xf numFmtId="4" fontId="4" fillId="36" borderId="21" xfId="0" applyNumberFormat="1" applyFont="1" applyFill="1" applyBorder="1" applyAlignment="1">
      <alignment horizontal="right" vertical="center"/>
    </xf>
    <xf numFmtId="0" fontId="0" fillId="36" borderId="0" xfId="0" applyFill="1" applyAlignment="1" applyProtection="1">
      <alignment/>
      <protection locked="0"/>
    </xf>
    <xf numFmtId="0" fontId="2" fillId="36" borderId="0" xfId="0" applyFont="1" applyFill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center" vertical="center"/>
      <protection locked="0"/>
    </xf>
    <xf numFmtId="0" fontId="0" fillId="36" borderId="0" xfId="0" applyFill="1" applyAlignment="1" applyProtection="1">
      <alignment/>
      <protection locked="0"/>
    </xf>
    <xf numFmtId="0" fontId="2" fillId="36" borderId="0" xfId="0" applyFont="1" applyFill="1" applyAlignment="1" applyProtection="1">
      <alignment horizontal="left" vertical="center"/>
      <protection locked="0"/>
    </xf>
    <xf numFmtId="4" fontId="4" fillId="34" borderId="0" xfId="0" applyNumberFormat="1" applyFont="1" applyFill="1" applyBorder="1" applyAlignment="1" applyProtection="1">
      <alignment/>
      <protection locked="0"/>
    </xf>
    <xf numFmtId="4" fontId="4" fillId="34" borderId="22" xfId="0" applyNumberFormat="1" applyFont="1" applyFill="1" applyBorder="1" applyAlignment="1" applyProtection="1">
      <alignment/>
      <protection locked="0"/>
    </xf>
    <xf numFmtId="4" fontId="5" fillId="35" borderId="23" xfId="0" applyNumberFormat="1" applyFont="1" applyFill="1" applyBorder="1" applyAlignment="1">
      <alignment/>
    </xf>
    <xf numFmtId="172" fontId="4" fillId="34" borderId="12" xfId="0" applyNumberFormat="1" applyFont="1" applyFill="1" applyBorder="1" applyAlignment="1" applyProtection="1">
      <alignment/>
      <protection locked="0"/>
    </xf>
    <xf numFmtId="173" fontId="4" fillId="34" borderId="12" xfId="0" applyNumberFormat="1" applyFont="1" applyFill="1" applyBorder="1" applyAlignment="1" applyProtection="1">
      <alignment/>
      <protection locked="0"/>
    </xf>
    <xf numFmtId="173" fontId="5" fillId="35" borderId="13" xfId="0" applyNumberFormat="1" applyFont="1" applyFill="1" applyBorder="1" applyAlignment="1">
      <alignment/>
    </xf>
    <xf numFmtId="173" fontId="4" fillId="37" borderId="14" xfId="0" applyNumberFormat="1" applyFont="1" applyFill="1" applyBorder="1" applyAlignment="1">
      <alignment/>
    </xf>
    <xf numFmtId="173" fontId="4" fillId="34" borderId="15" xfId="0" applyNumberFormat="1" applyFont="1" applyFill="1" applyBorder="1" applyAlignment="1" applyProtection="1">
      <alignment/>
      <protection locked="0"/>
    </xf>
    <xf numFmtId="173" fontId="5" fillId="35" borderId="16" xfId="0" applyNumberFormat="1" applyFont="1" applyFill="1" applyBorder="1" applyAlignment="1">
      <alignment/>
    </xf>
    <xf numFmtId="173" fontId="4" fillId="37" borderId="24" xfId="0" applyNumberFormat="1" applyFont="1" applyFill="1" applyBorder="1" applyAlignment="1">
      <alignment/>
    </xf>
    <xf numFmtId="173" fontId="4" fillId="34" borderId="22" xfId="0" applyNumberFormat="1" applyFont="1" applyFill="1" applyBorder="1" applyAlignment="1" applyProtection="1">
      <alignment/>
      <protection locked="0"/>
    </xf>
    <xf numFmtId="173" fontId="5" fillId="35" borderId="23" xfId="0" applyNumberFormat="1" applyFont="1" applyFill="1" applyBorder="1" applyAlignment="1">
      <alignment/>
    </xf>
    <xf numFmtId="173" fontId="4" fillId="34" borderId="17" xfId="0" applyNumberFormat="1" applyFont="1" applyFill="1" applyBorder="1" applyAlignment="1" applyProtection="1">
      <alignment/>
      <protection locked="0"/>
    </xf>
    <xf numFmtId="173" fontId="5" fillId="35" borderId="18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3" fillId="35" borderId="19" xfId="0" applyNumberFormat="1" applyFont="1" applyFill="1" applyBorder="1" applyAlignment="1">
      <alignment/>
    </xf>
    <xf numFmtId="173" fontId="3" fillId="35" borderId="20" xfId="0" applyNumberFormat="1" applyFont="1" applyFill="1" applyBorder="1" applyAlignment="1">
      <alignment/>
    </xf>
    <xf numFmtId="173" fontId="4" fillId="35" borderId="21" xfId="0" applyNumberFormat="1" applyFont="1" applyFill="1" applyBorder="1" applyAlignment="1">
      <alignment/>
    </xf>
    <xf numFmtId="172" fontId="5" fillId="35" borderId="13" xfId="0" applyNumberFormat="1" applyFont="1" applyFill="1" applyBorder="1" applyAlignment="1">
      <alignment/>
    </xf>
    <xf numFmtId="172" fontId="4" fillId="37" borderId="14" xfId="0" applyNumberFormat="1" applyFont="1" applyFill="1" applyBorder="1" applyAlignment="1">
      <alignment/>
    </xf>
    <xf numFmtId="172" fontId="4" fillId="34" borderId="15" xfId="0" applyNumberFormat="1" applyFont="1" applyFill="1" applyBorder="1" applyAlignment="1" applyProtection="1">
      <alignment/>
      <protection locked="0"/>
    </xf>
    <xf numFmtId="172" fontId="5" fillId="35" borderId="16" xfId="0" applyNumberFormat="1" applyFont="1" applyFill="1" applyBorder="1" applyAlignment="1">
      <alignment/>
    </xf>
    <xf numFmtId="172" fontId="4" fillId="37" borderId="24" xfId="0" applyNumberFormat="1" applyFont="1" applyFill="1" applyBorder="1" applyAlignment="1">
      <alignment/>
    </xf>
    <xf numFmtId="172" fontId="4" fillId="34" borderId="22" xfId="0" applyNumberFormat="1" applyFont="1" applyFill="1" applyBorder="1" applyAlignment="1" applyProtection="1">
      <alignment/>
      <protection locked="0"/>
    </xf>
    <xf numFmtId="172" fontId="5" fillId="35" borderId="23" xfId="0" applyNumberFormat="1" applyFont="1" applyFill="1" applyBorder="1" applyAlignment="1">
      <alignment/>
    </xf>
    <xf numFmtId="172" fontId="4" fillId="34" borderId="17" xfId="0" applyNumberFormat="1" applyFont="1" applyFill="1" applyBorder="1" applyAlignment="1" applyProtection="1">
      <alignment/>
      <protection locked="0"/>
    </xf>
    <xf numFmtId="172" fontId="5" fillId="35" borderId="18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3" fillId="35" borderId="19" xfId="0" applyNumberFormat="1" applyFont="1" applyFill="1" applyBorder="1" applyAlignment="1">
      <alignment/>
    </xf>
    <xf numFmtId="172" fontId="3" fillId="35" borderId="20" xfId="0" applyNumberFormat="1" applyFont="1" applyFill="1" applyBorder="1" applyAlignment="1">
      <alignment/>
    </xf>
    <xf numFmtId="0" fontId="5" fillId="35" borderId="25" xfId="0" applyFont="1" applyFill="1" applyBorder="1" applyAlignment="1">
      <alignment horizontal="center" vertical="center" wrapText="1"/>
    </xf>
    <xf numFmtId="4" fontId="5" fillId="35" borderId="26" xfId="0" applyNumberFormat="1" applyFont="1" applyFill="1" applyBorder="1" applyAlignment="1">
      <alignment/>
    </xf>
    <xf numFmtId="4" fontId="3" fillId="35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8" borderId="0" xfId="0" applyFont="1" applyFill="1" applyBorder="1" applyAlignment="1" applyProtection="1">
      <alignment horizontal="center" vertical="center"/>
      <protection locked="0"/>
    </xf>
    <xf numFmtId="0" fontId="5" fillId="35" borderId="27" xfId="0" applyFont="1" applyFill="1" applyBorder="1" applyAlignment="1">
      <alignment horizontal="center" vertical="center" wrapText="1"/>
    </xf>
    <xf numFmtId="4" fontId="5" fillId="35" borderId="27" xfId="0" applyNumberFormat="1" applyFont="1" applyFill="1" applyBorder="1" applyAlignment="1">
      <alignment/>
    </xf>
    <xf numFmtId="1" fontId="7" fillId="33" borderId="25" xfId="0" applyNumberFormat="1" applyFont="1" applyFill="1" applyBorder="1" applyAlignment="1" applyProtection="1">
      <alignment horizontal="center" vertical="center"/>
      <protection locked="0"/>
    </xf>
    <xf numFmtId="0" fontId="6" fillId="38" borderId="25" xfId="0" applyFont="1" applyFill="1" applyBorder="1" applyAlignment="1" applyProtection="1">
      <alignment horizontal="center" vertical="center"/>
      <protection locked="0"/>
    </xf>
    <xf numFmtId="172" fontId="3" fillId="35" borderId="0" xfId="0" applyNumberFormat="1" applyFont="1" applyFill="1" applyBorder="1" applyAlignment="1">
      <alignment/>
    </xf>
    <xf numFmtId="4" fontId="5" fillId="35" borderId="28" xfId="0" applyNumberFormat="1" applyFont="1" applyFill="1" applyBorder="1" applyAlignment="1">
      <alignment/>
    </xf>
    <xf numFmtId="4" fontId="5" fillId="35" borderId="29" xfId="0" applyNumberFormat="1" applyFont="1" applyFill="1" applyBorder="1" applyAlignment="1">
      <alignment/>
    </xf>
    <xf numFmtId="4" fontId="5" fillId="35" borderId="30" xfId="0" applyNumberFormat="1" applyFont="1" applyFill="1" applyBorder="1" applyAlignment="1">
      <alignment/>
    </xf>
    <xf numFmtId="4" fontId="5" fillId="35" borderId="31" xfId="0" applyNumberFormat="1" applyFont="1" applyFill="1" applyBorder="1" applyAlignment="1">
      <alignment/>
    </xf>
    <xf numFmtId="4" fontId="5" fillId="35" borderId="32" xfId="0" applyNumberFormat="1" applyFont="1" applyFill="1" applyBorder="1" applyAlignment="1">
      <alignment/>
    </xf>
    <xf numFmtId="4" fontId="5" fillId="35" borderId="33" xfId="0" applyNumberFormat="1" applyFont="1" applyFill="1" applyBorder="1" applyAlignment="1">
      <alignment/>
    </xf>
    <xf numFmtId="4" fontId="5" fillId="35" borderId="34" xfId="0" applyNumberFormat="1" applyFont="1" applyFill="1" applyBorder="1" applyAlignment="1">
      <alignment/>
    </xf>
    <xf numFmtId="4" fontId="5" fillId="35" borderId="35" xfId="0" applyNumberFormat="1" applyFont="1" applyFill="1" applyBorder="1" applyAlignment="1">
      <alignment/>
    </xf>
    <xf numFmtId="0" fontId="5" fillId="35" borderId="31" xfId="0" applyFont="1" applyFill="1" applyBorder="1" applyAlignment="1">
      <alignment horizontal="center" vertical="center" wrapText="1"/>
    </xf>
    <xf numFmtId="4" fontId="5" fillId="35" borderId="36" xfId="0" applyNumberFormat="1" applyFont="1" applyFill="1" applyBorder="1" applyAlignment="1">
      <alignment/>
    </xf>
    <xf numFmtId="4" fontId="3" fillId="35" borderId="37" xfId="0" applyNumberFormat="1" applyFont="1" applyFill="1" applyBorder="1" applyAlignment="1">
      <alignment/>
    </xf>
    <xf numFmtId="4" fontId="3" fillId="35" borderId="38" xfId="0" applyNumberFormat="1" applyFont="1" applyFill="1" applyBorder="1" applyAlignment="1">
      <alignment/>
    </xf>
    <xf numFmtId="4" fontId="4" fillId="35" borderId="38" xfId="0" applyNumberFormat="1" applyFont="1" applyFill="1" applyBorder="1" applyAlignment="1">
      <alignment/>
    </xf>
    <xf numFmtId="172" fontId="8" fillId="34" borderId="12" xfId="0" applyNumberFormat="1" applyFont="1" applyFill="1" applyBorder="1" applyAlignment="1" applyProtection="1">
      <alignment/>
      <protection locked="0"/>
    </xf>
    <xf numFmtId="172" fontId="3" fillId="35" borderId="39" xfId="0" applyNumberFormat="1" applyFont="1" applyFill="1" applyBorder="1" applyAlignment="1">
      <alignment/>
    </xf>
    <xf numFmtId="173" fontId="4" fillId="34" borderId="0" xfId="0" applyNumberFormat="1" applyFont="1" applyFill="1" applyAlignment="1" applyProtection="1">
      <alignment/>
      <protection locked="0"/>
    </xf>
    <xf numFmtId="0" fontId="0" fillId="36" borderId="0" xfId="0" applyFill="1" applyAlignment="1" applyProtection="1">
      <alignment vertical="center"/>
      <protection locked="0"/>
    </xf>
    <xf numFmtId="0" fontId="0" fillId="0" borderId="0" xfId="0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 applyProtection="1">
      <alignment horizontal="center" vertical="center"/>
      <protection locked="0"/>
    </xf>
    <xf numFmtId="1" fontId="7" fillId="33" borderId="40" xfId="0" applyNumberFormat="1" applyFont="1" applyFill="1" applyBorder="1" applyAlignment="1" applyProtection="1">
      <alignment horizontal="center" vertical="center"/>
      <protection locked="0"/>
    </xf>
    <xf numFmtId="1" fontId="7" fillId="33" borderId="41" xfId="0" applyNumberFormat="1" applyFont="1" applyFill="1" applyBorder="1" applyAlignment="1" applyProtection="1">
      <alignment horizontal="center" vertical="center"/>
      <protection locked="0"/>
    </xf>
    <xf numFmtId="0" fontId="6" fillId="38" borderId="42" xfId="0" applyFont="1" applyFill="1" applyBorder="1" applyAlignment="1" applyProtection="1">
      <alignment horizontal="center" vertical="center"/>
      <protection locked="0"/>
    </xf>
    <xf numFmtId="0" fontId="6" fillId="38" borderId="11" xfId="0" applyFont="1" applyFill="1" applyBorder="1" applyAlignment="1" applyProtection="1">
      <alignment horizontal="center" vertical="center"/>
      <protection locked="0"/>
    </xf>
    <xf numFmtId="1" fontId="7" fillId="33" borderId="43" xfId="0" applyNumberFormat="1" applyFont="1" applyFill="1" applyBorder="1" applyAlignment="1" applyProtection="1">
      <alignment horizontal="center" vertical="center"/>
      <protection locked="0"/>
    </xf>
    <xf numFmtId="1" fontId="7" fillId="33" borderId="44" xfId="0" applyNumberFormat="1" applyFont="1" applyFill="1" applyBorder="1" applyAlignment="1" applyProtection="1">
      <alignment horizontal="center" vertical="center"/>
      <protection locked="0"/>
    </xf>
    <xf numFmtId="1" fontId="7" fillId="33" borderId="42" xfId="0" applyNumberFormat="1" applyFont="1" applyFill="1" applyBorder="1" applyAlignment="1" applyProtection="1">
      <alignment horizontal="center" vertical="center"/>
      <protection locked="0"/>
    </xf>
    <xf numFmtId="1" fontId="7" fillId="33" borderId="11" xfId="0" applyNumberFormat="1" applyFont="1" applyFill="1" applyBorder="1" applyAlignment="1" applyProtection="1">
      <alignment horizontal="center" vertical="center"/>
      <protection locked="0"/>
    </xf>
    <xf numFmtId="1" fontId="7" fillId="33" borderId="45" xfId="0" applyNumberFormat="1" applyFont="1" applyFill="1" applyBorder="1" applyAlignment="1" applyProtection="1">
      <alignment horizontal="center" vertical="center"/>
      <protection locked="0"/>
    </xf>
    <xf numFmtId="1" fontId="7" fillId="33" borderId="46" xfId="0" applyNumberFormat="1" applyFont="1" applyFill="1" applyBorder="1" applyAlignment="1" applyProtection="1">
      <alignment horizontal="center" vertical="center"/>
      <protection locked="0"/>
    </xf>
    <xf numFmtId="0" fontId="6" fillId="38" borderId="47" xfId="0" applyFont="1" applyFill="1" applyBorder="1" applyAlignment="1" applyProtection="1">
      <alignment horizontal="center" vertical="center"/>
      <protection locked="0"/>
    </xf>
    <xf numFmtId="0" fontId="6" fillId="38" borderId="48" xfId="0" applyFont="1" applyFill="1" applyBorder="1" applyAlignment="1" applyProtection="1">
      <alignment horizontal="center" vertical="center"/>
      <protection locked="0"/>
    </xf>
    <xf numFmtId="0" fontId="6" fillId="38" borderId="49" xfId="0" applyFont="1" applyFill="1" applyBorder="1" applyAlignment="1" applyProtection="1">
      <alignment horizontal="center" vertical="center"/>
      <protection locked="0"/>
    </xf>
    <xf numFmtId="0" fontId="6" fillId="38" borderId="27" xfId="0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3"/>
  <sheetViews>
    <sheetView showZeros="0" tabSelected="1" defaultGridColor="0" zoomScalePageLayoutView="0" colorId="48" workbookViewId="0" topLeftCell="A1">
      <pane xSplit="1" ySplit="7" topLeftCell="Q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J21" sqref="AJ21"/>
    </sheetView>
  </sheetViews>
  <sheetFormatPr defaultColWidth="9.00390625" defaultRowHeight="12.75" outlineLevelCol="1"/>
  <cols>
    <col min="1" max="1" width="6.625" style="0" customWidth="1"/>
    <col min="2" max="2" width="8.375" style="0" customWidth="1"/>
    <col min="3" max="3" width="9.125" style="0" customWidth="1"/>
    <col min="4" max="4" width="10.875" style="0" customWidth="1"/>
    <col min="5" max="5" width="8.75390625" style="0" customWidth="1"/>
    <col min="6" max="6" width="9.00390625" style="0" customWidth="1"/>
    <col min="7" max="7" width="8.00390625" style="0" customWidth="1"/>
    <col min="8" max="8" width="10.875" style="0" customWidth="1"/>
    <col min="9" max="9" width="6.375" style="0" customWidth="1"/>
    <col min="10" max="10" width="9.625" style="0" customWidth="1"/>
    <col min="11" max="11" width="9.25390625" style="0" customWidth="1"/>
    <col min="12" max="12" width="7.875" style="0" customWidth="1"/>
    <col min="13" max="13" width="7.625" style="0" customWidth="1"/>
    <col min="14" max="14" width="7.25390625" style="0" customWidth="1"/>
    <col min="15" max="15" width="6.25390625" style="0" customWidth="1"/>
    <col min="16" max="16" width="7.875" style="0" customWidth="1"/>
    <col min="17" max="17" width="5.375" style="0" customWidth="1"/>
    <col min="18" max="18" width="7.875" style="0" customWidth="1"/>
    <col min="19" max="19" width="7.625" style="0" customWidth="1"/>
    <col min="20" max="20" width="9.125" style="0" bestFit="1" customWidth="1"/>
    <col min="21" max="21" width="9.125" style="0" customWidth="1"/>
    <col min="22" max="22" width="8.625" style="0" customWidth="1"/>
    <col min="23" max="23" width="9.125" style="0" customWidth="1"/>
    <col min="24" max="24" width="8.375" style="0" customWidth="1"/>
    <col min="25" max="25" width="9.125" style="0" customWidth="1"/>
    <col min="26" max="26" width="7.875" style="0" customWidth="1"/>
    <col min="27" max="27" width="9.75390625" style="0" customWidth="1"/>
    <col min="28" max="28" width="7.875" style="0" customWidth="1"/>
    <col min="29" max="30" width="8.75390625" style="0" customWidth="1"/>
    <col min="31" max="31" width="9.375" style="0" customWidth="1"/>
    <col min="32" max="32" width="8.375" style="0" customWidth="1"/>
    <col min="33" max="33" width="8.625" style="0" customWidth="1"/>
    <col min="34" max="34" width="8.375" style="0" customWidth="1"/>
    <col min="35" max="35" width="7.25390625" style="0" customWidth="1"/>
    <col min="36" max="36" width="6.625" style="0" customWidth="1"/>
    <col min="37" max="37" width="6.875" style="0" customWidth="1"/>
    <col min="38" max="38" width="7.00390625" style="0" customWidth="1"/>
    <col min="39" max="39" width="6.875" style="0" customWidth="1"/>
    <col min="40" max="40" width="7.00390625" style="0" customWidth="1"/>
    <col min="41" max="41" width="10.00390625" style="0" customWidth="1"/>
    <col min="42" max="42" width="4.875" style="0" customWidth="1" outlineLevel="1"/>
    <col min="43" max="43" width="3.00390625" style="0" customWidth="1" outlineLevel="1"/>
    <col min="44" max="44" width="2.75390625" style="0" customWidth="1" outlineLevel="1"/>
    <col min="45" max="47" width="2.625" style="0" customWidth="1" outlineLevel="1"/>
    <col min="48" max="48" width="1.00390625" style="0" customWidth="1" outlineLevel="1"/>
    <col min="49" max="50" width="4.375" style="0" customWidth="1" outlineLevel="1"/>
    <col min="51" max="51" width="9.375" style="0" customWidth="1"/>
  </cols>
  <sheetData>
    <row r="1" spans="1:58" ht="6" customHeight="1">
      <c r="A1" s="85"/>
      <c r="B1" s="85"/>
      <c r="C1" s="85"/>
      <c r="D1" s="85"/>
      <c r="E1" s="85"/>
      <c r="F1" s="85"/>
      <c r="G1" s="85"/>
      <c r="H1" s="85"/>
      <c r="I1" s="85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 t="s">
        <v>32</v>
      </c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6"/>
      <c r="BB1" s="6"/>
      <c r="BC1" s="6"/>
      <c r="BD1" s="6"/>
      <c r="BE1" s="6"/>
      <c r="BF1" s="6"/>
    </row>
    <row r="2" spans="1:58" ht="14.25" customHeight="1">
      <c r="A2" s="85" t="s">
        <v>29</v>
      </c>
      <c r="B2" s="85"/>
      <c r="C2" s="85"/>
      <c r="D2" s="85"/>
      <c r="E2" s="85"/>
      <c r="F2" s="85"/>
      <c r="G2" s="85"/>
      <c r="H2" s="85"/>
      <c r="I2" s="85"/>
      <c r="J2" s="21"/>
      <c r="K2" s="21"/>
      <c r="L2" s="21"/>
      <c r="M2" s="21"/>
      <c r="N2" s="21"/>
      <c r="P2" s="21"/>
      <c r="R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6"/>
      <c r="BB2" s="6"/>
      <c r="BC2" s="6"/>
      <c r="BD2" s="6"/>
      <c r="BE2" s="6"/>
      <c r="BF2" s="6"/>
    </row>
    <row r="3" spans="1:58" s="83" customFormat="1" ht="12.75" customHeight="1">
      <c r="A3" s="82" t="s">
        <v>45</v>
      </c>
      <c r="B3" s="82"/>
      <c r="C3" s="82"/>
      <c r="E3" s="82"/>
      <c r="F3" s="82"/>
      <c r="G3" s="82"/>
      <c r="H3" s="82"/>
      <c r="I3" s="82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 t="s">
        <v>35</v>
      </c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84"/>
      <c r="BB3" s="84"/>
      <c r="BC3" s="84"/>
      <c r="BD3" s="84"/>
      <c r="BE3" s="84"/>
      <c r="BF3" s="84"/>
    </row>
    <row r="4" spans="1:56" ht="12.75" customHeight="1">
      <c r="A4" s="6"/>
      <c r="B4" s="6"/>
      <c r="C4" s="6"/>
      <c r="D4" s="6"/>
      <c r="E4" s="6" t="s">
        <v>29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ht="39.75" customHeight="1">
      <c r="A5" s="2" t="s">
        <v>2</v>
      </c>
      <c r="B5" s="86">
        <v>3000</v>
      </c>
      <c r="C5" s="87"/>
      <c r="D5" s="86">
        <v>2000</v>
      </c>
      <c r="E5" s="87"/>
      <c r="F5" s="86">
        <v>3000</v>
      </c>
      <c r="G5" s="87"/>
      <c r="H5" s="86">
        <v>3000</v>
      </c>
      <c r="I5" s="87"/>
      <c r="J5" s="86">
        <v>6000</v>
      </c>
      <c r="K5" s="87"/>
      <c r="L5" s="86">
        <v>6000</v>
      </c>
      <c r="M5" s="87"/>
      <c r="N5" s="86">
        <v>6000</v>
      </c>
      <c r="O5" s="87"/>
      <c r="P5" s="86">
        <v>6000</v>
      </c>
      <c r="Q5" s="87"/>
      <c r="R5" s="86">
        <v>6000</v>
      </c>
      <c r="S5" s="87"/>
      <c r="T5" s="90" t="s">
        <v>31</v>
      </c>
      <c r="U5" s="86">
        <v>6000</v>
      </c>
      <c r="V5" s="87"/>
      <c r="W5" s="86">
        <v>3000</v>
      </c>
      <c r="X5" s="87"/>
      <c r="Y5" s="86">
        <v>4000</v>
      </c>
      <c r="Z5" s="87"/>
      <c r="AA5" s="86">
        <v>2000</v>
      </c>
      <c r="AB5" s="87"/>
      <c r="AC5" s="86">
        <v>2000</v>
      </c>
      <c r="AD5" s="87"/>
      <c r="AE5" s="86">
        <v>3000</v>
      </c>
      <c r="AF5" s="87"/>
      <c r="AG5" s="86">
        <v>6000</v>
      </c>
      <c r="AH5" s="87"/>
      <c r="AI5" s="86">
        <v>6000</v>
      </c>
      <c r="AJ5" s="87"/>
      <c r="AK5" s="86">
        <v>6000</v>
      </c>
      <c r="AL5" s="87"/>
      <c r="AM5" s="86">
        <v>6000</v>
      </c>
      <c r="AN5" s="87"/>
      <c r="AO5" s="90" t="s">
        <v>31</v>
      </c>
      <c r="AP5" s="92">
        <v>0</v>
      </c>
      <c r="AQ5" s="93"/>
      <c r="AR5" s="92">
        <v>0</v>
      </c>
      <c r="AS5" s="93"/>
      <c r="AT5" s="92">
        <v>0</v>
      </c>
      <c r="AU5" s="93"/>
      <c r="AV5" s="92">
        <v>0</v>
      </c>
      <c r="AW5" s="93"/>
      <c r="AX5" s="59"/>
      <c r="AY5" s="6"/>
      <c r="AZ5" s="6"/>
      <c r="BA5" s="6"/>
      <c r="BB5" s="6"/>
      <c r="BC5" s="6"/>
      <c r="BD5" s="6"/>
    </row>
    <row r="6" spans="1:56" ht="31.5" customHeight="1" thickBot="1">
      <c r="A6" s="1" t="s">
        <v>1</v>
      </c>
      <c r="B6" s="88">
        <v>1</v>
      </c>
      <c r="C6" s="89"/>
      <c r="D6" s="88">
        <v>5</v>
      </c>
      <c r="E6" s="89"/>
      <c r="F6" s="88">
        <v>7</v>
      </c>
      <c r="G6" s="89"/>
      <c r="H6" s="88">
        <v>9</v>
      </c>
      <c r="I6" s="89"/>
      <c r="J6" s="88">
        <v>19</v>
      </c>
      <c r="K6" s="89"/>
      <c r="L6" s="88">
        <v>23</v>
      </c>
      <c r="M6" s="89"/>
      <c r="N6" s="88">
        <v>25</v>
      </c>
      <c r="O6" s="89"/>
      <c r="P6" s="88">
        <v>27</v>
      </c>
      <c r="Q6" s="89"/>
      <c r="R6" s="88">
        <v>29</v>
      </c>
      <c r="S6" s="89"/>
      <c r="T6" s="91"/>
      <c r="U6" s="88">
        <v>4</v>
      </c>
      <c r="V6" s="89"/>
      <c r="W6" s="88">
        <v>6</v>
      </c>
      <c r="X6" s="89"/>
      <c r="Y6" s="88">
        <v>8</v>
      </c>
      <c r="Z6" s="89"/>
      <c r="AA6" s="88">
        <v>14</v>
      </c>
      <c r="AB6" s="89"/>
      <c r="AC6" s="88">
        <v>16</v>
      </c>
      <c r="AD6" s="89"/>
      <c r="AE6" s="88">
        <v>18</v>
      </c>
      <c r="AF6" s="89"/>
      <c r="AG6" s="88">
        <v>20</v>
      </c>
      <c r="AH6" s="89"/>
      <c r="AI6" s="88">
        <v>22</v>
      </c>
      <c r="AJ6" s="89"/>
      <c r="AK6" s="88">
        <v>24</v>
      </c>
      <c r="AL6" s="89"/>
      <c r="AM6" s="88">
        <v>26</v>
      </c>
      <c r="AN6" s="89"/>
      <c r="AO6" s="91"/>
      <c r="AP6" s="88" t="s">
        <v>29</v>
      </c>
      <c r="AQ6" s="89"/>
      <c r="AR6" s="88" t="s">
        <v>29</v>
      </c>
      <c r="AS6" s="89"/>
      <c r="AT6" s="88" t="s">
        <v>29</v>
      </c>
      <c r="AU6" s="89"/>
      <c r="AV6" s="88" t="s">
        <v>29</v>
      </c>
      <c r="AW6" s="89"/>
      <c r="AX6" s="60"/>
      <c r="AY6" s="7" t="s">
        <v>31</v>
      </c>
      <c r="AZ6" s="6"/>
      <c r="BA6" s="6"/>
      <c r="BB6" s="6"/>
      <c r="BC6" s="6"/>
      <c r="BD6" s="6"/>
    </row>
    <row r="7" spans="1:56" ht="37.5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 t="s">
        <v>3</v>
      </c>
      <c r="G7" s="4" t="s">
        <v>4</v>
      </c>
      <c r="H7" s="3" t="s">
        <v>3</v>
      </c>
      <c r="I7" s="4" t="s">
        <v>4</v>
      </c>
      <c r="J7" s="3" t="s">
        <v>3</v>
      </c>
      <c r="K7" s="4" t="s">
        <v>4</v>
      </c>
      <c r="L7" s="3" t="s">
        <v>3</v>
      </c>
      <c r="M7" s="4" t="s">
        <v>4</v>
      </c>
      <c r="N7" s="3" t="s">
        <v>3</v>
      </c>
      <c r="O7" s="4" t="s">
        <v>4</v>
      </c>
      <c r="P7" s="3" t="s">
        <v>3</v>
      </c>
      <c r="Q7" s="4" t="s">
        <v>4</v>
      </c>
      <c r="R7" s="3" t="s">
        <v>3</v>
      </c>
      <c r="S7" s="4" t="s">
        <v>4</v>
      </c>
      <c r="T7" s="56"/>
      <c r="U7" s="3"/>
      <c r="V7" s="4" t="s">
        <v>4</v>
      </c>
      <c r="W7" s="3" t="s">
        <v>3</v>
      </c>
      <c r="X7" s="4" t="s">
        <v>4</v>
      </c>
      <c r="Y7" s="3" t="s">
        <v>3</v>
      </c>
      <c r="Z7" s="4" t="s">
        <v>4</v>
      </c>
      <c r="AA7" s="3" t="s">
        <v>3</v>
      </c>
      <c r="AB7" s="4" t="s">
        <v>4</v>
      </c>
      <c r="AC7" s="3" t="s">
        <v>3</v>
      </c>
      <c r="AD7" s="4" t="s">
        <v>4</v>
      </c>
      <c r="AE7" s="3" t="s">
        <v>3</v>
      </c>
      <c r="AF7" s="4" t="s">
        <v>4</v>
      </c>
      <c r="AG7" s="3" t="s">
        <v>3</v>
      </c>
      <c r="AH7" s="4" t="s">
        <v>4</v>
      </c>
      <c r="AI7" s="3" t="s">
        <v>3</v>
      </c>
      <c r="AJ7" s="4" t="s">
        <v>4</v>
      </c>
      <c r="AK7" s="3" t="s">
        <v>3</v>
      </c>
      <c r="AL7" s="4" t="s">
        <v>4</v>
      </c>
      <c r="AM7" s="3" t="s">
        <v>3</v>
      </c>
      <c r="AN7" s="4" t="s">
        <v>4</v>
      </c>
      <c r="AO7" s="56"/>
      <c r="AP7" s="3" t="s">
        <v>3</v>
      </c>
      <c r="AQ7" s="4" t="s">
        <v>4</v>
      </c>
      <c r="AR7" s="3" t="s">
        <v>3</v>
      </c>
      <c r="AS7" s="4" t="s">
        <v>4</v>
      </c>
      <c r="AT7" s="3" t="s">
        <v>3</v>
      </c>
      <c r="AU7" s="4" t="s">
        <v>4</v>
      </c>
      <c r="AV7" s="3" t="s">
        <v>3</v>
      </c>
      <c r="AW7" s="4" t="s">
        <v>4</v>
      </c>
      <c r="AX7" s="61"/>
      <c r="AY7" s="19" t="e">
        <f>SUM(AY8:AY32)</f>
        <v>#VALUE!</v>
      </c>
      <c r="AZ7" s="6"/>
      <c r="BA7" s="6"/>
      <c r="BB7" s="6"/>
      <c r="BC7" s="6"/>
      <c r="BD7" s="6"/>
    </row>
    <row r="8" spans="1:51" ht="14.25" thickBot="1" thickTop="1">
      <c r="A8" s="5" t="s">
        <v>5</v>
      </c>
      <c r="B8" s="79">
        <v>981.24</v>
      </c>
      <c r="C8" s="9">
        <v>0</v>
      </c>
      <c r="D8" s="29">
        <v>1124.02</v>
      </c>
      <c r="E8" s="9">
        <v>0</v>
      </c>
      <c r="F8" s="29">
        <v>1119.628</v>
      </c>
      <c r="G8" s="9">
        <v>0</v>
      </c>
      <c r="H8" s="29">
        <v>1676.63</v>
      </c>
      <c r="I8" s="9">
        <v>0</v>
      </c>
      <c r="J8" s="29">
        <v>1322.701</v>
      </c>
      <c r="K8" s="9">
        <v>0</v>
      </c>
      <c r="L8" s="29">
        <v>139.289</v>
      </c>
      <c r="M8" s="9"/>
      <c r="N8" s="29">
        <v>22.215</v>
      </c>
      <c r="O8" s="9">
        <v>0</v>
      </c>
      <c r="P8" s="29">
        <v>22.842</v>
      </c>
      <c r="Q8" s="9"/>
      <c r="R8" s="29">
        <v>78.51</v>
      </c>
      <c r="S8" s="9"/>
      <c r="T8" s="57">
        <f>C8+E8+G8+I8+K8+M8+O8+Q8+S8</f>
        <v>0</v>
      </c>
      <c r="U8" s="29">
        <v>1962.481</v>
      </c>
      <c r="V8" s="9">
        <v>0</v>
      </c>
      <c r="W8" s="30">
        <v>1546.18</v>
      </c>
      <c r="X8" s="9">
        <v>0</v>
      </c>
      <c r="Y8" s="29">
        <v>339.049</v>
      </c>
      <c r="Z8" s="9">
        <v>0</v>
      </c>
      <c r="AA8" s="29">
        <v>5160.486</v>
      </c>
      <c r="AB8" s="9">
        <v>0</v>
      </c>
      <c r="AC8" s="81">
        <v>337.748</v>
      </c>
      <c r="AD8" s="9"/>
      <c r="AE8" s="29">
        <v>3144.696</v>
      </c>
      <c r="AF8" s="9">
        <v>0</v>
      </c>
      <c r="AG8" s="29">
        <v>196.057</v>
      </c>
      <c r="AH8" s="9">
        <v>0</v>
      </c>
      <c r="AI8" s="29">
        <v>16.081</v>
      </c>
      <c r="AJ8" s="9"/>
      <c r="AK8" s="29">
        <v>30.886</v>
      </c>
      <c r="AL8" s="9"/>
      <c r="AM8" s="29">
        <v>88.39</v>
      </c>
      <c r="AN8" s="9"/>
      <c r="AO8" s="57">
        <f>V8+X8+Z8+AB8+AD8+AF8+AH8+AJ8+AL8+AN8</f>
        <v>0</v>
      </c>
      <c r="AP8" s="8"/>
      <c r="AQ8" s="9">
        <v>0</v>
      </c>
      <c r="AR8" s="8"/>
      <c r="AS8" s="9">
        <v>0</v>
      </c>
      <c r="AT8" s="8"/>
      <c r="AU8" s="9">
        <v>0</v>
      </c>
      <c r="AV8" s="8"/>
      <c r="AW8" s="9">
        <v>0</v>
      </c>
      <c r="AX8" s="9"/>
      <c r="AY8" s="10">
        <f>SUM(C8+E8+G8+I8+K8+V8+X8+Z8+Q8+S8+AB8+AD8+AF8+AQ8+AS8+AU8+AW8+M8+O8+AH8+AJ8+AL8+AN8)</f>
        <v>0</v>
      </c>
    </row>
    <row r="9" spans="1:51" ht="14.25" thickBot="1" thickTop="1">
      <c r="A9" s="5" t="s">
        <v>6</v>
      </c>
      <c r="B9" s="46">
        <v>981.254</v>
      </c>
      <c r="C9" s="12">
        <f aca="true" t="shared" si="0" ref="C9:C30">(B9-B8)*B$5</f>
        <v>42.00000000003001</v>
      </c>
      <c r="D9" s="46">
        <v>1124.054</v>
      </c>
      <c r="E9" s="12">
        <f aca="true" t="shared" si="1" ref="E9:E30">(D9-D8)*D$5</f>
        <v>68.000000000211</v>
      </c>
      <c r="F9" s="46">
        <v>1119.66</v>
      </c>
      <c r="G9" s="12">
        <f aca="true" t="shared" si="2" ref="G9:G30">(F9-F8)*F$5</f>
        <v>96.00000000045839</v>
      </c>
      <c r="H9" s="29">
        <v>1676.63</v>
      </c>
      <c r="I9" s="12">
        <f aca="true" t="shared" si="3" ref="I9:I31">(H9-H8)*H$5</f>
        <v>0</v>
      </c>
      <c r="J9" s="29">
        <v>1322.797</v>
      </c>
      <c r="K9" s="12">
        <f aca="true" t="shared" si="4" ref="K9:K31">(J9-J8)*J$5</f>
        <v>576.0000000000218</v>
      </c>
      <c r="L9" s="29">
        <v>139.291</v>
      </c>
      <c r="M9" s="12">
        <f aca="true" t="shared" si="5" ref="M9:M30">(L9-L8)*L$5</f>
        <v>12.000000000057298</v>
      </c>
      <c r="N9" s="29">
        <v>22.215</v>
      </c>
      <c r="O9" s="12">
        <f aca="true" t="shared" si="6" ref="O9:O30">(N9-N8)*N$5</f>
        <v>0</v>
      </c>
      <c r="P9" s="29">
        <v>22.842</v>
      </c>
      <c r="Q9" s="12">
        <f aca="true" t="shared" si="7" ref="Q9:Q30">(P9-P8)*P$5</f>
        <v>0</v>
      </c>
      <c r="R9" s="29">
        <v>78.52</v>
      </c>
      <c r="S9" s="12">
        <f aca="true" t="shared" si="8" ref="S9:S30">(R9-R8)*R$5</f>
        <v>59.99999999994543</v>
      </c>
      <c r="T9" s="57">
        <f aca="true" t="shared" si="9" ref="T9:T32">C9+E9+G9+I9+K9+M9+O9+Q9+S9</f>
        <v>854.000000000724</v>
      </c>
      <c r="U9" s="29">
        <v>1962.481</v>
      </c>
      <c r="V9" s="12">
        <f aca="true" t="shared" si="10" ref="V9:V30">(U9-U8)*U$5</f>
        <v>0</v>
      </c>
      <c r="W9" s="30">
        <v>1546.21</v>
      </c>
      <c r="X9" s="12">
        <f aca="true" t="shared" si="11" ref="X9:X30">(W9-W8)*W$5</f>
        <v>89.99999999991815</v>
      </c>
      <c r="Y9" s="29">
        <v>339.054</v>
      </c>
      <c r="Z9" s="12">
        <f aca="true" t="shared" si="12" ref="Z9:Z30">(Y9-Y8)*Y$5</f>
        <v>19.99999999998181</v>
      </c>
      <c r="AA9" s="46">
        <v>5160.593</v>
      </c>
      <c r="AB9" s="12">
        <f aca="true" t="shared" si="13" ref="AB9:AB30">(AA9-AA8)*AA$5</f>
        <v>213.9999999999418</v>
      </c>
      <c r="AC9" s="33">
        <v>337.748</v>
      </c>
      <c r="AD9" s="12">
        <f>(AC9-AC8)*AC$5</f>
        <v>0</v>
      </c>
      <c r="AE9" s="46">
        <v>3144.773</v>
      </c>
      <c r="AF9" s="12">
        <f aca="true" t="shared" si="14" ref="AF9:AF30">(AE9-AE8)*AE$5</f>
        <v>231.00000000067666</v>
      </c>
      <c r="AG9" s="29">
        <v>196.064</v>
      </c>
      <c r="AH9" s="12">
        <f>(AG9-AG8)*AG$5</f>
        <v>42.00000000003001</v>
      </c>
      <c r="AI9" s="29">
        <v>16.081</v>
      </c>
      <c r="AJ9" s="12">
        <f>(AI9-AI8)*AI$5</f>
        <v>0</v>
      </c>
      <c r="AK9" s="29">
        <v>30.886</v>
      </c>
      <c r="AL9" s="12">
        <f>(AK9-AK8)*AK$5</f>
        <v>0</v>
      </c>
      <c r="AM9" s="29">
        <v>88.39</v>
      </c>
      <c r="AN9" s="12">
        <f>(AM9-AM8)*AM$5</f>
        <v>0</v>
      </c>
      <c r="AO9" s="57">
        <f aca="true" t="shared" si="15" ref="AO9:AO32">V9+X9+Z9+AB9+AD9+AF9+AH9+AJ9+AL9+AN9</f>
        <v>597.0000000005484</v>
      </c>
      <c r="AP9" s="11"/>
      <c r="AQ9" s="12">
        <f aca="true" t="shared" si="16" ref="AQ9:AQ30">(AP9-AP8)*AP$5</f>
        <v>0</v>
      </c>
      <c r="AR9" s="11"/>
      <c r="AS9" s="12">
        <f aca="true" t="shared" si="17" ref="AS9:AS30">(AR9-AR8)*AR$5</f>
        <v>0</v>
      </c>
      <c r="AT9" s="11"/>
      <c r="AU9" s="12">
        <f aca="true" t="shared" si="18" ref="AU9:AU30">(AT9-AT8)*AT$5</f>
        <v>0</v>
      </c>
      <c r="AV9" s="11"/>
      <c r="AW9" s="12">
        <f aca="true" t="shared" si="19" ref="AW9:AW30">(AV9-AV8)*AV$5</f>
        <v>0</v>
      </c>
      <c r="AX9" s="12"/>
      <c r="AY9" s="10">
        <f aca="true" t="shared" si="20" ref="AY9:AY32">SUM(C9+E9+G9+I9+K9+V9+X9+Z9+Q9+S9+AB9+AD9+AF9+AQ9+AS9+AU9+AW9+M9+O9+AH9+AJ9+AL9+AN9)</f>
        <v>1451.0000000012724</v>
      </c>
    </row>
    <row r="10" spans="1:51" ht="14.25" thickBot="1" thickTop="1">
      <c r="A10" s="5" t="s">
        <v>7</v>
      </c>
      <c r="B10" s="46">
        <v>981.268</v>
      </c>
      <c r="C10" s="12">
        <f t="shared" si="0"/>
        <v>42.00000000003001</v>
      </c>
      <c r="D10" s="46">
        <v>1124.079</v>
      </c>
      <c r="E10" s="12">
        <f t="shared" si="1"/>
        <v>49.99999999972715</v>
      </c>
      <c r="F10" s="46">
        <v>1119.692</v>
      </c>
      <c r="G10" s="12">
        <f t="shared" si="2"/>
        <v>95.99999999977626</v>
      </c>
      <c r="H10" s="29">
        <v>1676.63</v>
      </c>
      <c r="I10" s="12">
        <f t="shared" si="3"/>
        <v>0</v>
      </c>
      <c r="J10" s="29">
        <v>1322.893</v>
      </c>
      <c r="K10" s="12">
        <f t="shared" si="4"/>
        <v>576.0000000000218</v>
      </c>
      <c r="L10" s="29">
        <v>139.293</v>
      </c>
      <c r="M10" s="12">
        <f t="shared" si="5"/>
        <v>12.000000000057298</v>
      </c>
      <c r="N10" s="29">
        <v>22.215</v>
      </c>
      <c r="O10" s="12">
        <f t="shared" si="6"/>
        <v>0</v>
      </c>
      <c r="P10" s="29">
        <v>22.842</v>
      </c>
      <c r="Q10" s="12">
        <f t="shared" si="7"/>
        <v>0</v>
      </c>
      <c r="R10" s="29">
        <v>78.52</v>
      </c>
      <c r="S10" s="12">
        <f t="shared" si="8"/>
        <v>0</v>
      </c>
      <c r="T10" s="57">
        <f t="shared" si="9"/>
        <v>775.9999999996126</v>
      </c>
      <c r="U10" s="29">
        <v>1962.481</v>
      </c>
      <c r="V10" s="12">
        <f t="shared" si="10"/>
        <v>0</v>
      </c>
      <c r="W10" s="30">
        <v>1546.24</v>
      </c>
      <c r="X10" s="12">
        <f t="shared" si="11"/>
        <v>89.99999999991815</v>
      </c>
      <c r="Y10" s="29">
        <v>339.059</v>
      </c>
      <c r="Z10" s="12">
        <f t="shared" si="12"/>
        <v>20.000000000209184</v>
      </c>
      <c r="AA10" s="46">
        <v>5160.7</v>
      </c>
      <c r="AB10" s="12">
        <f t="shared" si="13"/>
        <v>213.9999999999418</v>
      </c>
      <c r="AC10" s="33">
        <v>337.748</v>
      </c>
      <c r="AD10" s="12">
        <f>(AC10-AC9)*AC$5</f>
        <v>0</v>
      </c>
      <c r="AE10" s="46">
        <v>3144.85</v>
      </c>
      <c r="AF10" s="12">
        <f>(AE10-AE9)*AE$5</f>
        <v>230.99999999931242</v>
      </c>
      <c r="AG10" s="29">
        <v>196.071</v>
      </c>
      <c r="AH10" s="12">
        <f>(AG10-AG9)*AG$5</f>
        <v>42.00000000003001</v>
      </c>
      <c r="AI10" s="29">
        <v>16.081</v>
      </c>
      <c r="AJ10" s="12">
        <f>(AI10-AI9)*AI$5</f>
        <v>0</v>
      </c>
      <c r="AK10" s="29">
        <v>30.889</v>
      </c>
      <c r="AL10" s="12">
        <f>(AK10-AK9)*AK$5</f>
        <v>18.000000000000682</v>
      </c>
      <c r="AM10" s="29">
        <v>88.39</v>
      </c>
      <c r="AN10" s="12">
        <f>(AM10-AM9)*AM$5</f>
        <v>0</v>
      </c>
      <c r="AO10" s="57">
        <f t="shared" si="15"/>
        <v>614.9999999994122</v>
      </c>
      <c r="AP10" s="11"/>
      <c r="AQ10" s="12">
        <f t="shared" si="16"/>
        <v>0</v>
      </c>
      <c r="AR10" s="11"/>
      <c r="AS10" s="12">
        <f t="shared" si="17"/>
        <v>0</v>
      </c>
      <c r="AT10" s="11"/>
      <c r="AU10" s="12">
        <f t="shared" si="18"/>
        <v>0</v>
      </c>
      <c r="AV10" s="11"/>
      <c r="AW10" s="12">
        <f t="shared" si="19"/>
        <v>0</v>
      </c>
      <c r="AX10" s="12"/>
      <c r="AY10" s="10">
        <f t="shared" si="20"/>
        <v>1390.9999999990248</v>
      </c>
    </row>
    <row r="11" spans="1:51" ht="14.25" thickBot="1" thickTop="1">
      <c r="A11" s="5" t="s">
        <v>8</v>
      </c>
      <c r="B11" s="46">
        <v>981.282</v>
      </c>
      <c r="C11" s="12">
        <f t="shared" si="0"/>
        <v>42.00000000003001</v>
      </c>
      <c r="D11" s="46">
        <v>1124.096</v>
      </c>
      <c r="E11" s="12">
        <f t="shared" si="1"/>
        <v>34.0000000001055</v>
      </c>
      <c r="F11" s="46">
        <v>1119.725</v>
      </c>
      <c r="G11" s="12">
        <f t="shared" si="2"/>
        <v>98.99999999970532</v>
      </c>
      <c r="H11" s="29">
        <v>1676.63</v>
      </c>
      <c r="I11" s="12">
        <f t="shared" si="3"/>
        <v>0</v>
      </c>
      <c r="J11" s="29">
        <v>1322.984</v>
      </c>
      <c r="K11" s="12">
        <f t="shared" si="4"/>
        <v>545.999999999367</v>
      </c>
      <c r="L11" s="29">
        <v>139.295</v>
      </c>
      <c r="M11" s="12">
        <f t="shared" si="5"/>
        <v>11.999999999886768</v>
      </c>
      <c r="N11" s="29">
        <v>22.215</v>
      </c>
      <c r="O11" s="12">
        <f t="shared" si="6"/>
        <v>0</v>
      </c>
      <c r="P11" s="29">
        <v>22.842</v>
      </c>
      <c r="Q11" s="12">
        <f t="shared" si="7"/>
        <v>0</v>
      </c>
      <c r="R11" s="29">
        <v>78.52</v>
      </c>
      <c r="S11" s="12">
        <f t="shared" si="8"/>
        <v>0</v>
      </c>
      <c r="T11" s="57">
        <f t="shared" si="9"/>
        <v>732.9999999990946</v>
      </c>
      <c r="U11" s="29">
        <v>1962.481</v>
      </c>
      <c r="V11" s="12">
        <f t="shared" si="10"/>
        <v>0</v>
      </c>
      <c r="W11" s="30">
        <v>1546.27</v>
      </c>
      <c r="X11" s="12">
        <f t="shared" si="11"/>
        <v>89.99999999991815</v>
      </c>
      <c r="Y11" s="29">
        <v>339.064</v>
      </c>
      <c r="Z11" s="12">
        <f t="shared" si="12"/>
        <v>19.99999999998181</v>
      </c>
      <c r="AA11" s="46">
        <v>5160.805</v>
      </c>
      <c r="AB11" s="12">
        <f t="shared" si="13"/>
        <v>210.00000000094587</v>
      </c>
      <c r="AC11" s="33">
        <v>337.748</v>
      </c>
      <c r="AD11" s="12">
        <f>(AC11-AC10)*AC$5</f>
        <v>0</v>
      </c>
      <c r="AE11" s="46">
        <v>3144.928</v>
      </c>
      <c r="AF11" s="12">
        <f t="shared" si="14"/>
        <v>233.9999999999236</v>
      </c>
      <c r="AG11" s="29">
        <v>196.077</v>
      </c>
      <c r="AH11" s="12">
        <f aca="true" t="shared" si="21" ref="AH11:AH30">(AG11-AG10)*AG$5</f>
        <v>36.000000000001364</v>
      </c>
      <c r="AI11" s="29">
        <v>16.081</v>
      </c>
      <c r="AJ11" s="12">
        <f aca="true" t="shared" si="22" ref="AJ11:AJ30">(AI11-AI10)*AI$5</f>
        <v>0</v>
      </c>
      <c r="AK11" s="29">
        <v>30.893</v>
      </c>
      <c r="AL11" s="12">
        <f aca="true" t="shared" si="23" ref="AL11:AL30">(AK11-AK10)*AK$5</f>
        <v>24.000000000008015</v>
      </c>
      <c r="AM11" s="29">
        <v>88.39</v>
      </c>
      <c r="AN11" s="12">
        <f aca="true" t="shared" si="24" ref="AN11:AN30">(AM11-AM10)*AM$5</f>
        <v>0</v>
      </c>
      <c r="AO11" s="57">
        <f t="shared" si="15"/>
        <v>614.0000000007788</v>
      </c>
      <c r="AP11" s="11"/>
      <c r="AQ11" s="12">
        <f t="shared" si="16"/>
        <v>0</v>
      </c>
      <c r="AR11" s="11"/>
      <c r="AS11" s="12">
        <f t="shared" si="17"/>
        <v>0</v>
      </c>
      <c r="AT11" s="11"/>
      <c r="AU11" s="12">
        <f t="shared" si="18"/>
        <v>0</v>
      </c>
      <c r="AV11" s="11"/>
      <c r="AW11" s="12">
        <f t="shared" si="19"/>
        <v>0</v>
      </c>
      <c r="AX11" s="12"/>
      <c r="AY11" s="10">
        <f t="shared" si="20"/>
        <v>1346.9999999998734</v>
      </c>
    </row>
    <row r="12" spans="1:51" ht="14.25" thickBot="1" thickTop="1">
      <c r="A12" s="5" t="s">
        <v>9</v>
      </c>
      <c r="B12" s="46">
        <v>981.297</v>
      </c>
      <c r="C12" s="12">
        <f t="shared" si="0"/>
        <v>44.99999999995907</v>
      </c>
      <c r="D12" s="46">
        <v>1124.109</v>
      </c>
      <c r="E12" s="12">
        <f t="shared" si="1"/>
        <v>25.99999999983993</v>
      </c>
      <c r="F12" s="46">
        <v>1119.756</v>
      </c>
      <c r="G12" s="12">
        <f t="shared" si="2"/>
        <v>93.00000000052933</v>
      </c>
      <c r="H12" s="29">
        <v>1676.63</v>
      </c>
      <c r="I12" s="12">
        <f t="shared" si="3"/>
        <v>0</v>
      </c>
      <c r="J12" s="29">
        <v>1323.075</v>
      </c>
      <c r="K12" s="12">
        <f t="shared" si="4"/>
        <v>546.0000000007312</v>
      </c>
      <c r="L12" s="29">
        <v>139.296</v>
      </c>
      <c r="M12" s="12">
        <f t="shared" si="5"/>
        <v>6.000000000028649</v>
      </c>
      <c r="N12" s="29">
        <v>22.215</v>
      </c>
      <c r="O12" s="12">
        <f t="shared" si="6"/>
        <v>0</v>
      </c>
      <c r="P12" s="29">
        <v>22.842</v>
      </c>
      <c r="Q12" s="12">
        <f t="shared" si="7"/>
        <v>0</v>
      </c>
      <c r="R12" s="29">
        <v>78.53</v>
      </c>
      <c r="S12" s="12">
        <f t="shared" si="8"/>
        <v>60.000000000030695</v>
      </c>
      <c r="T12" s="57">
        <f t="shared" si="9"/>
        <v>776.0000000011189</v>
      </c>
      <c r="U12" s="29">
        <v>1962.481</v>
      </c>
      <c r="V12" s="12">
        <f t="shared" si="10"/>
        <v>0</v>
      </c>
      <c r="W12" s="30">
        <v>1546.31</v>
      </c>
      <c r="X12" s="12">
        <f t="shared" si="11"/>
        <v>119.99999999989086</v>
      </c>
      <c r="Y12" s="29">
        <v>339.069</v>
      </c>
      <c r="Z12" s="12">
        <f t="shared" si="12"/>
        <v>19.99999999998181</v>
      </c>
      <c r="AA12" s="46">
        <v>5160.914</v>
      </c>
      <c r="AB12" s="12">
        <f t="shared" si="13"/>
        <v>217.9999999989377</v>
      </c>
      <c r="AC12" s="33">
        <v>337.748</v>
      </c>
      <c r="AD12" s="12">
        <f aca="true" t="shared" si="25" ref="AD12:AD30">(AC12-AC11)*AC$5</f>
        <v>0</v>
      </c>
      <c r="AE12" s="46">
        <v>3145.007</v>
      </c>
      <c r="AF12" s="12">
        <f t="shared" si="14"/>
        <v>237.00000000053478</v>
      </c>
      <c r="AG12" s="29">
        <v>196.084</v>
      </c>
      <c r="AH12" s="12">
        <f t="shared" si="21"/>
        <v>42.00000000003001</v>
      </c>
      <c r="AI12" s="29">
        <v>16.081</v>
      </c>
      <c r="AJ12" s="12">
        <f t="shared" si="22"/>
        <v>0</v>
      </c>
      <c r="AK12" s="29">
        <v>30.896</v>
      </c>
      <c r="AL12" s="12">
        <f t="shared" si="23"/>
        <v>18.000000000000682</v>
      </c>
      <c r="AM12" s="29">
        <v>88.39</v>
      </c>
      <c r="AN12" s="12">
        <f t="shared" si="24"/>
        <v>0</v>
      </c>
      <c r="AO12" s="57">
        <f t="shared" si="15"/>
        <v>654.9999999993759</v>
      </c>
      <c r="AP12" s="11"/>
      <c r="AQ12" s="12">
        <f t="shared" si="16"/>
        <v>0</v>
      </c>
      <c r="AR12" s="11"/>
      <c r="AS12" s="12">
        <f t="shared" si="17"/>
        <v>0</v>
      </c>
      <c r="AT12" s="11"/>
      <c r="AU12" s="12">
        <f t="shared" si="18"/>
        <v>0</v>
      </c>
      <c r="AV12" s="11"/>
      <c r="AW12" s="12">
        <f t="shared" si="19"/>
        <v>0</v>
      </c>
      <c r="AX12" s="12"/>
      <c r="AY12" s="10">
        <f t="shared" si="20"/>
        <v>1431.0000000004948</v>
      </c>
    </row>
    <row r="13" spans="1:51" ht="14.25" thickBot="1" thickTop="1">
      <c r="A13" s="5" t="s">
        <v>10</v>
      </c>
      <c r="B13" s="46">
        <v>981.311</v>
      </c>
      <c r="C13" s="12">
        <f t="shared" si="0"/>
        <v>42.00000000003001</v>
      </c>
      <c r="D13" s="46">
        <v>1124.124</v>
      </c>
      <c r="E13" s="12">
        <f t="shared" si="1"/>
        <v>30.00000000020009</v>
      </c>
      <c r="F13" s="46">
        <v>1119.79</v>
      </c>
      <c r="G13" s="12">
        <f t="shared" si="2"/>
        <v>101.99999999963438</v>
      </c>
      <c r="H13" s="29">
        <v>1676.63</v>
      </c>
      <c r="I13" s="12">
        <f t="shared" si="3"/>
        <v>0</v>
      </c>
      <c r="J13" s="29">
        <v>1323.172</v>
      </c>
      <c r="K13" s="12">
        <f t="shared" si="4"/>
        <v>581.99999999988</v>
      </c>
      <c r="L13" s="29">
        <v>139.298</v>
      </c>
      <c r="M13" s="12">
        <f t="shared" si="5"/>
        <v>12.000000000057298</v>
      </c>
      <c r="N13" s="29">
        <v>22.215</v>
      </c>
      <c r="O13" s="12">
        <f t="shared" si="6"/>
        <v>0</v>
      </c>
      <c r="P13" s="29">
        <v>22.842</v>
      </c>
      <c r="Q13" s="12">
        <f t="shared" si="7"/>
        <v>0</v>
      </c>
      <c r="R13" s="29">
        <v>78.53</v>
      </c>
      <c r="S13" s="12">
        <f t="shared" si="8"/>
        <v>0</v>
      </c>
      <c r="T13" s="57">
        <f t="shared" si="9"/>
        <v>767.9999999998017</v>
      </c>
      <c r="U13" s="29">
        <v>1962.481</v>
      </c>
      <c r="V13" s="12">
        <f t="shared" si="10"/>
        <v>0</v>
      </c>
      <c r="W13" s="30">
        <v>1546.34</v>
      </c>
      <c r="X13" s="12">
        <f t="shared" si="11"/>
        <v>89.99999999991815</v>
      </c>
      <c r="Y13" s="29">
        <v>339.075</v>
      </c>
      <c r="Z13" s="12">
        <f t="shared" si="12"/>
        <v>23.999999999887223</v>
      </c>
      <c r="AA13" s="46">
        <v>5161.028</v>
      </c>
      <c r="AB13" s="12">
        <f t="shared" si="13"/>
        <v>228.00000000097498</v>
      </c>
      <c r="AC13" s="33">
        <v>337.748</v>
      </c>
      <c r="AD13" s="12">
        <f t="shared" si="25"/>
        <v>0</v>
      </c>
      <c r="AE13" s="46">
        <v>3145.087</v>
      </c>
      <c r="AF13" s="12">
        <f t="shared" si="14"/>
        <v>239.99999999978172</v>
      </c>
      <c r="AG13" s="29">
        <v>196.092</v>
      </c>
      <c r="AH13" s="12">
        <f t="shared" si="21"/>
        <v>48.00000000005866</v>
      </c>
      <c r="AI13" s="29">
        <v>16.082</v>
      </c>
      <c r="AJ13" s="12">
        <f t="shared" si="22"/>
        <v>6.000000000007333</v>
      </c>
      <c r="AK13" s="29">
        <v>30.9</v>
      </c>
      <c r="AL13" s="12">
        <f t="shared" si="23"/>
        <v>23.9999999999867</v>
      </c>
      <c r="AM13" s="29">
        <v>88.39</v>
      </c>
      <c r="AN13" s="12">
        <f t="shared" si="24"/>
        <v>0</v>
      </c>
      <c r="AO13" s="57">
        <f t="shared" si="15"/>
        <v>660.0000000006147</v>
      </c>
      <c r="AP13" s="11"/>
      <c r="AQ13" s="12">
        <f t="shared" si="16"/>
        <v>0</v>
      </c>
      <c r="AR13" s="11"/>
      <c r="AS13" s="12">
        <f t="shared" si="17"/>
        <v>0</v>
      </c>
      <c r="AT13" s="11"/>
      <c r="AU13" s="12">
        <f t="shared" si="18"/>
        <v>0</v>
      </c>
      <c r="AV13" s="11"/>
      <c r="AW13" s="12">
        <f t="shared" si="19"/>
        <v>0</v>
      </c>
      <c r="AX13" s="12"/>
      <c r="AY13" s="10">
        <f t="shared" si="20"/>
        <v>1428.0000000004165</v>
      </c>
    </row>
    <row r="14" spans="1:51" ht="14.25" thickBot="1" thickTop="1">
      <c r="A14" s="5" t="s">
        <v>11</v>
      </c>
      <c r="B14" s="46">
        <v>981.323</v>
      </c>
      <c r="C14" s="12">
        <f t="shared" si="0"/>
        <v>35.999999999830834</v>
      </c>
      <c r="D14" s="46">
        <v>1124.136</v>
      </c>
      <c r="E14" s="12">
        <f t="shared" si="1"/>
        <v>23.999999999887223</v>
      </c>
      <c r="F14" s="46">
        <v>1119.82</v>
      </c>
      <c r="G14" s="12">
        <f t="shared" si="2"/>
        <v>89.99999999991815</v>
      </c>
      <c r="H14" s="29">
        <v>1676.63</v>
      </c>
      <c r="I14" s="12">
        <f t="shared" si="3"/>
        <v>0</v>
      </c>
      <c r="J14" s="29">
        <v>1323.258</v>
      </c>
      <c r="K14" s="12">
        <f t="shared" si="4"/>
        <v>516.0000000000764</v>
      </c>
      <c r="L14" s="29">
        <v>139.3</v>
      </c>
      <c r="M14" s="12">
        <f t="shared" si="5"/>
        <v>12.000000000057298</v>
      </c>
      <c r="N14" s="29">
        <v>22.215</v>
      </c>
      <c r="O14" s="12">
        <f t="shared" si="6"/>
        <v>0</v>
      </c>
      <c r="P14" s="29">
        <v>22.842</v>
      </c>
      <c r="Q14" s="12">
        <f t="shared" si="7"/>
        <v>0</v>
      </c>
      <c r="R14" s="29">
        <v>78.53</v>
      </c>
      <c r="S14" s="12">
        <f t="shared" si="8"/>
        <v>0</v>
      </c>
      <c r="T14" s="57">
        <f t="shared" si="9"/>
        <v>677.9999999997699</v>
      </c>
      <c r="U14" s="29">
        <v>1962.481</v>
      </c>
      <c r="V14" s="12">
        <f t="shared" si="10"/>
        <v>0</v>
      </c>
      <c r="W14" s="30">
        <v>1546.37</v>
      </c>
      <c r="X14" s="12">
        <f t="shared" si="11"/>
        <v>89.99999999991815</v>
      </c>
      <c r="Y14" s="29">
        <v>339.079</v>
      </c>
      <c r="Z14" s="12">
        <f t="shared" si="12"/>
        <v>16.000000000076398</v>
      </c>
      <c r="AA14" s="46">
        <v>5161.13</v>
      </c>
      <c r="AB14" s="12">
        <f t="shared" si="13"/>
        <v>203.9999999997235</v>
      </c>
      <c r="AC14" s="33">
        <v>337.748</v>
      </c>
      <c r="AD14" s="12">
        <f t="shared" si="25"/>
        <v>0</v>
      </c>
      <c r="AE14" s="46">
        <v>3145.161</v>
      </c>
      <c r="AF14" s="12">
        <f t="shared" si="14"/>
        <v>222.00000000020736</v>
      </c>
      <c r="AG14" s="29">
        <v>196.099</v>
      </c>
      <c r="AH14" s="12">
        <f t="shared" si="21"/>
        <v>41.99999999985948</v>
      </c>
      <c r="AI14" s="29">
        <v>16.082</v>
      </c>
      <c r="AJ14" s="12">
        <f t="shared" si="22"/>
        <v>0</v>
      </c>
      <c r="AK14" s="29">
        <v>30.903</v>
      </c>
      <c r="AL14" s="12">
        <f t="shared" si="23"/>
        <v>18.000000000000682</v>
      </c>
      <c r="AM14" s="29">
        <v>88.39</v>
      </c>
      <c r="AN14" s="12">
        <f t="shared" si="24"/>
        <v>0</v>
      </c>
      <c r="AO14" s="57">
        <f t="shared" si="15"/>
        <v>591.9999999997856</v>
      </c>
      <c r="AP14" s="11"/>
      <c r="AQ14" s="12">
        <f t="shared" si="16"/>
        <v>0</v>
      </c>
      <c r="AR14" s="11"/>
      <c r="AS14" s="12">
        <f t="shared" si="17"/>
        <v>0</v>
      </c>
      <c r="AT14" s="11"/>
      <c r="AU14" s="12">
        <f t="shared" si="18"/>
        <v>0</v>
      </c>
      <c r="AV14" s="11"/>
      <c r="AW14" s="12">
        <f t="shared" si="19"/>
        <v>0</v>
      </c>
      <c r="AX14" s="12"/>
      <c r="AY14" s="10">
        <f t="shared" si="20"/>
        <v>1269.9999999995555</v>
      </c>
    </row>
    <row r="15" spans="1:51" ht="14.25" thickBot="1" thickTop="1">
      <c r="A15" s="5" t="s">
        <v>12</v>
      </c>
      <c r="B15" s="46">
        <v>981.336</v>
      </c>
      <c r="C15" s="12">
        <f t="shared" si="0"/>
        <v>39.000000000100954</v>
      </c>
      <c r="D15" s="46">
        <v>1124.154</v>
      </c>
      <c r="E15" s="12">
        <f t="shared" si="1"/>
        <v>36.00000000005821</v>
      </c>
      <c r="F15" s="46">
        <v>1119.852</v>
      </c>
      <c r="G15" s="12">
        <f t="shared" si="2"/>
        <v>96.00000000045839</v>
      </c>
      <c r="H15" s="29">
        <v>1676.63</v>
      </c>
      <c r="I15" s="12">
        <f t="shared" si="3"/>
        <v>0</v>
      </c>
      <c r="J15" s="29">
        <v>1323.354</v>
      </c>
      <c r="K15" s="12">
        <f t="shared" si="4"/>
        <v>576.0000000000218</v>
      </c>
      <c r="L15" s="29">
        <v>139.301</v>
      </c>
      <c r="M15" s="12">
        <f t="shared" si="5"/>
        <v>5.999999999858119</v>
      </c>
      <c r="N15" s="29">
        <v>22.215</v>
      </c>
      <c r="O15" s="12">
        <f t="shared" si="6"/>
        <v>0</v>
      </c>
      <c r="P15" s="29">
        <v>22.842</v>
      </c>
      <c r="Q15" s="12">
        <f t="shared" si="7"/>
        <v>0</v>
      </c>
      <c r="R15" s="29">
        <v>78.54</v>
      </c>
      <c r="S15" s="12">
        <f t="shared" si="8"/>
        <v>60.000000000030695</v>
      </c>
      <c r="T15" s="57">
        <f t="shared" si="9"/>
        <v>813.0000000005282</v>
      </c>
      <c r="U15" s="29">
        <v>1962.481</v>
      </c>
      <c r="V15" s="12">
        <f t="shared" si="10"/>
        <v>0</v>
      </c>
      <c r="W15" s="30">
        <v>1546.4</v>
      </c>
      <c r="X15" s="12">
        <f t="shared" si="11"/>
        <v>90.00000000060027</v>
      </c>
      <c r="Y15" s="29">
        <v>339.084</v>
      </c>
      <c r="Z15" s="12">
        <f t="shared" si="12"/>
        <v>19.99999999998181</v>
      </c>
      <c r="AA15" s="46">
        <v>5161.235</v>
      </c>
      <c r="AB15" s="12">
        <f t="shared" si="13"/>
        <v>209.99999999912689</v>
      </c>
      <c r="AC15" s="33">
        <v>337.748</v>
      </c>
      <c r="AD15" s="12">
        <f t="shared" si="25"/>
        <v>0</v>
      </c>
      <c r="AE15" s="46">
        <v>3145.24</v>
      </c>
      <c r="AF15" s="12">
        <f t="shared" si="14"/>
        <v>236.99999999917054</v>
      </c>
      <c r="AG15" s="29">
        <v>196.107</v>
      </c>
      <c r="AH15" s="12">
        <f t="shared" si="21"/>
        <v>48.00000000005866</v>
      </c>
      <c r="AI15" s="29">
        <v>16.082</v>
      </c>
      <c r="AJ15" s="12">
        <f t="shared" si="22"/>
        <v>0</v>
      </c>
      <c r="AK15" s="29">
        <v>30.906</v>
      </c>
      <c r="AL15" s="12">
        <f t="shared" si="23"/>
        <v>18.000000000000682</v>
      </c>
      <c r="AM15" s="29">
        <v>88.39</v>
      </c>
      <c r="AN15" s="12">
        <f t="shared" si="24"/>
        <v>0</v>
      </c>
      <c r="AO15" s="57">
        <f t="shared" si="15"/>
        <v>622.9999999989388</v>
      </c>
      <c r="AP15" s="11"/>
      <c r="AQ15" s="12">
        <f t="shared" si="16"/>
        <v>0</v>
      </c>
      <c r="AR15" s="11"/>
      <c r="AS15" s="12">
        <f t="shared" si="17"/>
        <v>0</v>
      </c>
      <c r="AT15" s="11"/>
      <c r="AU15" s="12">
        <f t="shared" si="18"/>
        <v>0</v>
      </c>
      <c r="AV15" s="11"/>
      <c r="AW15" s="12">
        <f t="shared" si="19"/>
        <v>0</v>
      </c>
      <c r="AX15" s="12"/>
      <c r="AY15" s="10">
        <f t="shared" si="20"/>
        <v>1435.999999999467</v>
      </c>
    </row>
    <row r="16" spans="1:51" ht="14.25" thickBot="1" thickTop="1">
      <c r="A16" s="5" t="s">
        <v>13</v>
      </c>
      <c r="B16" s="46">
        <v>981.353</v>
      </c>
      <c r="C16" s="12">
        <f t="shared" si="0"/>
        <v>50.99999999981719</v>
      </c>
      <c r="D16" s="46">
        <v>1124.183</v>
      </c>
      <c r="E16" s="12">
        <f t="shared" si="1"/>
        <v>57.999999999992724</v>
      </c>
      <c r="F16" s="46">
        <v>1119.892</v>
      </c>
      <c r="G16" s="12">
        <f t="shared" si="2"/>
        <v>119.99999999989086</v>
      </c>
      <c r="H16" s="29">
        <v>1676.63</v>
      </c>
      <c r="I16" s="12">
        <f t="shared" si="3"/>
        <v>0</v>
      </c>
      <c r="J16" s="29">
        <v>1323.485</v>
      </c>
      <c r="K16" s="12">
        <f t="shared" si="4"/>
        <v>785.9999999991487</v>
      </c>
      <c r="L16" s="29">
        <v>139.304</v>
      </c>
      <c r="M16" s="12">
        <f t="shared" si="5"/>
        <v>18.000000000085947</v>
      </c>
      <c r="N16" s="29">
        <v>22.215</v>
      </c>
      <c r="O16" s="12">
        <f t="shared" si="6"/>
        <v>0</v>
      </c>
      <c r="P16" s="29">
        <v>22.842</v>
      </c>
      <c r="Q16" s="12">
        <f t="shared" si="7"/>
        <v>0</v>
      </c>
      <c r="R16" s="29">
        <v>78.54</v>
      </c>
      <c r="S16" s="12">
        <f t="shared" si="8"/>
        <v>0</v>
      </c>
      <c r="T16" s="57">
        <f t="shared" si="9"/>
        <v>1032.9999999989354</v>
      </c>
      <c r="U16" s="29">
        <v>1962.481</v>
      </c>
      <c r="V16" s="12">
        <f t="shared" si="10"/>
        <v>0</v>
      </c>
      <c r="W16" s="30">
        <v>1546.46</v>
      </c>
      <c r="X16" s="12">
        <f t="shared" si="11"/>
        <v>179.9999999998363</v>
      </c>
      <c r="Y16" s="29">
        <v>339.091</v>
      </c>
      <c r="Z16" s="12">
        <f t="shared" si="12"/>
        <v>28.00000000002001</v>
      </c>
      <c r="AA16" s="46">
        <v>5161.371</v>
      </c>
      <c r="AB16" s="12">
        <f t="shared" si="13"/>
        <v>272.000000000844</v>
      </c>
      <c r="AC16" s="33">
        <v>337.748</v>
      </c>
      <c r="AD16" s="12">
        <f t="shared" si="25"/>
        <v>0</v>
      </c>
      <c r="AE16" s="46">
        <v>3145.338</v>
      </c>
      <c r="AF16" s="12">
        <f t="shared" si="14"/>
        <v>294.0000000012333</v>
      </c>
      <c r="AG16" s="29">
        <v>196.119</v>
      </c>
      <c r="AH16" s="12">
        <f t="shared" si="21"/>
        <v>72.00000000000273</v>
      </c>
      <c r="AI16" s="29">
        <v>16.082</v>
      </c>
      <c r="AJ16" s="12">
        <f t="shared" si="22"/>
        <v>0</v>
      </c>
      <c r="AK16" s="29">
        <v>30.91</v>
      </c>
      <c r="AL16" s="12">
        <f t="shared" si="23"/>
        <v>24.000000000008015</v>
      </c>
      <c r="AM16" s="29">
        <v>88.39</v>
      </c>
      <c r="AN16" s="12">
        <f t="shared" si="24"/>
        <v>0</v>
      </c>
      <c r="AO16" s="57">
        <f t="shared" si="15"/>
        <v>870.0000000019443</v>
      </c>
      <c r="AP16" s="11"/>
      <c r="AQ16" s="12">
        <f t="shared" si="16"/>
        <v>0</v>
      </c>
      <c r="AR16" s="11"/>
      <c r="AS16" s="12">
        <f t="shared" si="17"/>
        <v>0</v>
      </c>
      <c r="AT16" s="11"/>
      <c r="AU16" s="12">
        <f t="shared" si="18"/>
        <v>0</v>
      </c>
      <c r="AV16" s="11"/>
      <c r="AW16" s="12">
        <f t="shared" si="19"/>
        <v>0</v>
      </c>
      <c r="AX16" s="9"/>
      <c r="AY16" s="10">
        <f t="shared" si="20"/>
        <v>1903.0000000008797</v>
      </c>
    </row>
    <row r="17" spans="1:51" ht="14.25" thickBot="1" thickTop="1">
      <c r="A17" s="5" t="s">
        <v>14</v>
      </c>
      <c r="B17" s="46">
        <v>981.363</v>
      </c>
      <c r="C17" s="12">
        <f t="shared" si="0"/>
        <v>30.000000000313776</v>
      </c>
      <c r="D17" s="46">
        <v>1124.205</v>
      </c>
      <c r="E17" s="12">
        <f t="shared" si="1"/>
        <v>43.99999999986903</v>
      </c>
      <c r="F17" s="46">
        <v>1119.915</v>
      </c>
      <c r="G17" s="12">
        <f t="shared" si="2"/>
        <v>68.99999999973261</v>
      </c>
      <c r="H17" s="29">
        <v>1676.63</v>
      </c>
      <c r="I17" s="12">
        <f t="shared" si="3"/>
        <v>0</v>
      </c>
      <c r="J17" s="29">
        <v>1323.556</v>
      </c>
      <c r="K17" s="12">
        <f t="shared" si="4"/>
        <v>426.0000000008404</v>
      </c>
      <c r="L17" s="29">
        <v>139.305</v>
      </c>
      <c r="M17" s="12">
        <f t="shared" si="5"/>
        <v>6.000000000028649</v>
      </c>
      <c r="N17" s="29">
        <v>22.215</v>
      </c>
      <c r="O17" s="12">
        <f t="shared" si="6"/>
        <v>0</v>
      </c>
      <c r="P17" s="29">
        <v>22.842</v>
      </c>
      <c r="Q17" s="12">
        <f t="shared" si="7"/>
        <v>0</v>
      </c>
      <c r="R17" s="29">
        <v>78.55</v>
      </c>
      <c r="S17" s="12">
        <f t="shared" si="8"/>
        <v>59.99999999994543</v>
      </c>
      <c r="T17" s="57">
        <f t="shared" si="9"/>
        <v>635.0000000007299</v>
      </c>
      <c r="U17" s="29">
        <v>1962.481</v>
      </c>
      <c r="V17" s="12">
        <f t="shared" si="10"/>
        <v>0</v>
      </c>
      <c r="W17" s="30">
        <v>1546.52</v>
      </c>
      <c r="X17" s="12">
        <f t="shared" si="11"/>
        <v>179.9999999998363</v>
      </c>
      <c r="Y17" s="29">
        <v>339.094</v>
      </c>
      <c r="Z17" s="12">
        <f t="shared" si="12"/>
        <v>11.999999999943611</v>
      </c>
      <c r="AA17" s="46">
        <v>5161.44</v>
      </c>
      <c r="AB17" s="12">
        <f t="shared" si="13"/>
        <v>137.99999999901047</v>
      </c>
      <c r="AC17" s="33">
        <v>337.748</v>
      </c>
      <c r="AD17" s="12">
        <f t="shared" si="25"/>
        <v>0</v>
      </c>
      <c r="AE17" s="46">
        <v>3145.39</v>
      </c>
      <c r="AF17" s="12">
        <f t="shared" si="14"/>
        <v>155.99999999903957</v>
      </c>
      <c r="AG17" s="29">
        <v>196.126</v>
      </c>
      <c r="AH17" s="12">
        <f t="shared" si="21"/>
        <v>42.00000000003001</v>
      </c>
      <c r="AI17" s="29">
        <v>16.082</v>
      </c>
      <c r="AJ17" s="12">
        <f t="shared" si="22"/>
        <v>0</v>
      </c>
      <c r="AK17" s="29">
        <v>30.912</v>
      </c>
      <c r="AL17" s="12">
        <f t="shared" si="23"/>
        <v>11.99999999999335</v>
      </c>
      <c r="AM17" s="29">
        <v>88.39</v>
      </c>
      <c r="AN17" s="12">
        <f t="shared" si="24"/>
        <v>0</v>
      </c>
      <c r="AO17" s="57">
        <f t="shared" si="15"/>
        <v>539.9999999978534</v>
      </c>
      <c r="AP17" s="11"/>
      <c r="AQ17" s="12">
        <f t="shared" si="16"/>
        <v>0</v>
      </c>
      <c r="AR17" s="11"/>
      <c r="AS17" s="12">
        <f t="shared" si="17"/>
        <v>0</v>
      </c>
      <c r="AT17" s="11"/>
      <c r="AU17" s="12">
        <f t="shared" si="18"/>
        <v>0</v>
      </c>
      <c r="AV17" s="11"/>
      <c r="AW17" s="12">
        <f t="shared" si="19"/>
        <v>0</v>
      </c>
      <c r="AX17" s="12"/>
      <c r="AY17" s="10">
        <f t="shared" si="20"/>
        <v>1174.9999999985832</v>
      </c>
    </row>
    <row r="18" spans="1:51" ht="14.25" thickBot="1" thickTop="1">
      <c r="A18" s="5" t="s">
        <v>15</v>
      </c>
      <c r="B18" s="46">
        <v>981.384</v>
      </c>
      <c r="C18" s="12">
        <f t="shared" si="0"/>
        <v>62.99999999987449</v>
      </c>
      <c r="D18" s="46">
        <v>1124.245</v>
      </c>
      <c r="E18" s="12">
        <f t="shared" si="1"/>
        <v>79.99999999992724</v>
      </c>
      <c r="F18" s="46">
        <v>1119.962</v>
      </c>
      <c r="G18" s="12">
        <f t="shared" si="2"/>
        <v>141.0000000000764</v>
      </c>
      <c r="H18" s="29">
        <v>1676.63</v>
      </c>
      <c r="I18" s="12">
        <f t="shared" si="3"/>
        <v>0</v>
      </c>
      <c r="J18" s="29">
        <v>1323.717</v>
      </c>
      <c r="K18" s="12">
        <f t="shared" si="4"/>
        <v>966.0000000003492</v>
      </c>
      <c r="L18" s="29">
        <v>139.308</v>
      </c>
      <c r="M18" s="12">
        <f t="shared" si="5"/>
        <v>17.999999999915417</v>
      </c>
      <c r="N18" s="29">
        <v>22.215</v>
      </c>
      <c r="O18" s="12">
        <f t="shared" si="6"/>
        <v>0</v>
      </c>
      <c r="P18" s="29">
        <v>22.842</v>
      </c>
      <c r="Q18" s="12">
        <f t="shared" si="7"/>
        <v>0</v>
      </c>
      <c r="R18" s="29">
        <v>78.56</v>
      </c>
      <c r="S18" s="12">
        <f t="shared" si="8"/>
        <v>60.000000000030695</v>
      </c>
      <c r="T18" s="57">
        <f t="shared" si="9"/>
        <v>1328.0000000001735</v>
      </c>
      <c r="U18" s="29">
        <v>1962.481</v>
      </c>
      <c r="V18" s="12">
        <f t="shared" si="10"/>
        <v>0</v>
      </c>
      <c r="W18" s="30">
        <v>1546.65</v>
      </c>
      <c r="X18" s="12">
        <f t="shared" si="11"/>
        <v>390.0000000003274</v>
      </c>
      <c r="Y18" s="29">
        <v>339.101</v>
      </c>
      <c r="Z18" s="12">
        <f t="shared" si="12"/>
        <v>28.00000000002001</v>
      </c>
      <c r="AA18" s="46">
        <v>5161.593</v>
      </c>
      <c r="AB18" s="12">
        <f t="shared" si="13"/>
        <v>306.00000000049477</v>
      </c>
      <c r="AC18" s="33">
        <v>337.748</v>
      </c>
      <c r="AD18" s="12">
        <f t="shared" si="25"/>
        <v>0</v>
      </c>
      <c r="AE18" s="46">
        <v>3145.498</v>
      </c>
      <c r="AF18" s="12">
        <f t="shared" si="14"/>
        <v>324.00000000052387</v>
      </c>
      <c r="AG18" s="29">
        <v>196.141</v>
      </c>
      <c r="AH18" s="12">
        <f t="shared" si="21"/>
        <v>89.99999999991815</v>
      </c>
      <c r="AI18" s="29">
        <v>16.083</v>
      </c>
      <c r="AJ18" s="12">
        <f t="shared" si="22"/>
        <v>5.9999999999860165</v>
      </c>
      <c r="AK18" s="29">
        <v>30.917</v>
      </c>
      <c r="AL18" s="12">
        <f t="shared" si="23"/>
        <v>30.000000000015348</v>
      </c>
      <c r="AM18" s="29">
        <v>88.39</v>
      </c>
      <c r="AN18" s="12">
        <f t="shared" si="24"/>
        <v>0</v>
      </c>
      <c r="AO18" s="57">
        <f t="shared" si="15"/>
        <v>1174.0000000012856</v>
      </c>
      <c r="AP18" s="11"/>
      <c r="AQ18" s="12">
        <f t="shared" si="16"/>
        <v>0</v>
      </c>
      <c r="AR18" s="11"/>
      <c r="AS18" s="12">
        <f t="shared" si="17"/>
        <v>0</v>
      </c>
      <c r="AT18" s="11"/>
      <c r="AU18" s="12">
        <f t="shared" si="18"/>
        <v>0</v>
      </c>
      <c r="AV18" s="11"/>
      <c r="AW18" s="12">
        <f t="shared" si="19"/>
        <v>0</v>
      </c>
      <c r="AX18" s="12"/>
      <c r="AY18" s="10">
        <f t="shared" si="20"/>
        <v>2502.0000000014593</v>
      </c>
    </row>
    <row r="19" spans="1:51" ht="14.25" thickBot="1" thickTop="1">
      <c r="A19" s="5" t="s">
        <v>16</v>
      </c>
      <c r="B19" s="46">
        <v>981.396</v>
      </c>
      <c r="C19" s="12">
        <f t="shared" si="0"/>
        <v>35.999999999830834</v>
      </c>
      <c r="D19" s="46">
        <v>1124.268</v>
      </c>
      <c r="E19" s="12">
        <f t="shared" si="1"/>
        <v>46.000000000276486</v>
      </c>
      <c r="F19" s="46">
        <v>1119.988</v>
      </c>
      <c r="G19" s="12">
        <f t="shared" si="2"/>
        <v>78.00000000020191</v>
      </c>
      <c r="H19" s="29">
        <v>1676.63</v>
      </c>
      <c r="I19" s="12">
        <f t="shared" si="3"/>
        <v>0</v>
      </c>
      <c r="J19" s="29">
        <v>1323.807</v>
      </c>
      <c r="K19" s="12">
        <f t="shared" si="4"/>
        <v>539.9999999995089</v>
      </c>
      <c r="L19" s="29">
        <v>139.31</v>
      </c>
      <c r="M19" s="12">
        <f t="shared" si="5"/>
        <v>12.000000000057298</v>
      </c>
      <c r="N19" s="29">
        <v>22.215</v>
      </c>
      <c r="O19" s="12">
        <f t="shared" si="6"/>
        <v>0</v>
      </c>
      <c r="P19" s="29">
        <v>22.842</v>
      </c>
      <c r="Q19" s="12">
        <f t="shared" si="7"/>
        <v>0</v>
      </c>
      <c r="R19" s="29">
        <v>78.56</v>
      </c>
      <c r="S19" s="12">
        <f t="shared" si="8"/>
        <v>0</v>
      </c>
      <c r="T19" s="57">
        <f t="shared" si="9"/>
        <v>711.9999999998754</v>
      </c>
      <c r="U19" s="29">
        <v>1962.481</v>
      </c>
      <c r="V19" s="12">
        <f t="shared" si="10"/>
        <v>0</v>
      </c>
      <c r="W19" s="30">
        <v>1546.71</v>
      </c>
      <c r="X19" s="12">
        <f t="shared" si="11"/>
        <v>179.9999999998363</v>
      </c>
      <c r="Y19" s="29">
        <v>339.104</v>
      </c>
      <c r="Z19" s="12">
        <f t="shared" si="12"/>
        <v>11.999999999943611</v>
      </c>
      <c r="AA19" s="46">
        <v>5161.677</v>
      </c>
      <c r="AB19" s="12">
        <f t="shared" si="13"/>
        <v>167.9999999996653</v>
      </c>
      <c r="AC19" s="33">
        <v>337.748</v>
      </c>
      <c r="AD19" s="12">
        <f t="shared" si="25"/>
        <v>0</v>
      </c>
      <c r="AE19" s="46">
        <v>3145.559</v>
      </c>
      <c r="AF19" s="12">
        <f t="shared" si="14"/>
        <v>183.00000000044747</v>
      </c>
      <c r="AG19" s="29">
        <v>196.149</v>
      </c>
      <c r="AH19" s="12">
        <f t="shared" si="21"/>
        <v>48.00000000005866</v>
      </c>
      <c r="AI19" s="29">
        <v>16.083</v>
      </c>
      <c r="AJ19" s="12">
        <f t="shared" si="22"/>
        <v>0</v>
      </c>
      <c r="AK19" s="29">
        <v>30.92</v>
      </c>
      <c r="AL19" s="12">
        <f t="shared" si="23"/>
        <v>18.000000000000682</v>
      </c>
      <c r="AM19" s="29">
        <v>88.39</v>
      </c>
      <c r="AN19" s="12">
        <f t="shared" si="24"/>
        <v>0</v>
      </c>
      <c r="AO19" s="57">
        <f t="shared" si="15"/>
        <v>608.999999999952</v>
      </c>
      <c r="AP19" s="11"/>
      <c r="AQ19" s="12">
        <f t="shared" si="16"/>
        <v>0</v>
      </c>
      <c r="AR19" s="11"/>
      <c r="AS19" s="12">
        <f t="shared" si="17"/>
        <v>0</v>
      </c>
      <c r="AT19" s="11"/>
      <c r="AU19" s="12">
        <f t="shared" si="18"/>
        <v>0</v>
      </c>
      <c r="AV19" s="11"/>
      <c r="AW19" s="12">
        <f t="shared" si="19"/>
        <v>0</v>
      </c>
      <c r="AX19" s="12"/>
      <c r="AY19" s="10">
        <f t="shared" si="20"/>
        <v>1320.9999999998274</v>
      </c>
    </row>
    <row r="20" spans="1:51" ht="14.25" thickBot="1" thickTop="1">
      <c r="A20" s="5" t="s">
        <v>17</v>
      </c>
      <c r="B20" s="46">
        <v>981.417</v>
      </c>
      <c r="C20" s="12">
        <f t="shared" si="0"/>
        <v>63.00000000021555</v>
      </c>
      <c r="D20" s="46">
        <v>1124.309</v>
      </c>
      <c r="E20" s="12">
        <f t="shared" si="1"/>
        <v>81.99999999987995</v>
      </c>
      <c r="F20" s="46">
        <v>1120.031</v>
      </c>
      <c r="G20" s="12">
        <f t="shared" si="2"/>
        <v>128.99999999967804</v>
      </c>
      <c r="H20" s="29">
        <v>1676.63</v>
      </c>
      <c r="I20" s="12">
        <f t="shared" si="3"/>
        <v>0</v>
      </c>
      <c r="J20" s="29">
        <v>1323.959</v>
      </c>
      <c r="K20" s="12">
        <f t="shared" si="4"/>
        <v>912.0000000002619</v>
      </c>
      <c r="L20" s="29">
        <v>139.312</v>
      </c>
      <c r="M20" s="12">
        <f t="shared" si="5"/>
        <v>12.000000000057298</v>
      </c>
      <c r="N20" s="29">
        <v>22.215</v>
      </c>
      <c r="O20" s="12">
        <f t="shared" si="6"/>
        <v>0</v>
      </c>
      <c r="P20" s="29">
        <v>22.842</v>
      </c>
      <c r="Q20" s="12">
        <f t="shared" si="7"/>
        <v>0</v>
      </c>
      <c r="R20" s="29">
        <v>78.56</v>
      </c>
      <c r="S20" s="12">
        <f t="shared" si="8"/>
        <v>0</v>
      </c>
      <c r="T20" s="57">
        <f t="shared" si="9"/>
        <v>1198.0000000000928</v>
      </c>
      <c r="U20" s="29">
        <v>1962.481</v>
      </c>
      <c r="V20" s="12">
        <f t="shared" si="10"/>
        <v>0</v>
      </c>
      <c r="W20" s="30">
        <v>1546.82</v>
      </c>
      <c r="X20" s="12">
        <f t="shared" si="11"/>
        <v>329.99999999969987</v>
      </c>
      <c r="Y20" s="29">
        <v>339.11</v>
      </c>
      <c r="Z20" s="12">
        <f t="shared" si="12"/>
        <v>24.000000000114596</v>
      </c>
      <c r="AA20" s="46">
        <v>5161.816</v>
      </c>
      <c r="AB20" s="12">
        <f t="shared" si="13"/>
        <v>278.0000000002474</v>
      </c>
      <c r="AC20" s="33">
        <v>337.748</v>
      </c>
      <c r="AD20" s="12">
        <f t="shared" si="25"/>
        <v>0</v>
      </c>
      <c r="AE20" s="46">
        <v>3145.651</v>
      </c>
      <c r="AF20" s="12">
        <f t="shared" si="14"/>
        <v>275.99999999893043</v>
      </c>
      <c r="AG20" s="29">
        <v>196.164</v>
      </c>
      <c r="AH20" s="12">
        <f t="shared" si="21"/>
        <v>89.99999999991815</v>
      </c>
      <c r="AI20" s="29">
        <v>16.084</v>
      </c>
      <c r="AJ20" s="12">
        <f t="shared" si="22"/>
        <v>6.000000000007333</v>
      </c>
      <c r="AK20" s="29">
        <v>30.925</v>
      </c>
      <c r="AL20" s="12">
        <f t="shared" si="23"/>
        <v>29.99999999999403</v>
      </c>
      <c r="AM20" s="29">
        <v>88.39</v>
      </c>
      <c r="AN20" s="12">
        <f t="shared" si="24"/>
        <v>0</v>
      </c>
      <c r="AO20" s="57">
        <f t="shared" si="15"/>
        <v>1033.9999999989118</v>
      </c>
      <c r="AP20" s="11"/>
      <c r="AQ20" s="12">
        <f t="shared" si="16"/>
        <v>0</v>
      </c>
      <c r="AR20" s="11"/>
      <c r="AS20" s="12">
        <f t="shared" si="17"/>
        <v>0</v>
      </c>
      <c r="AT20" s="11"/>
      <c r="AU20" s="12">
        <f t="shared" si="18"/>
        <v>0</v>
      </c>
      <c r="AV20" s="11"/>
      <c r="AW20" s="12">
        <f t="shared" si="19"/>
        <v>0</v>
      </c>
      <c r="AX20" s="12"/>
      <c r="AY20" s="10">
        <f t="shared" si="20"/>
        <v>2231.9999999990046</v>
      </c>
    </row>
    <row r="21" spans="1:51" ht="14.25" thickBot="1" thickTop="1">
      <c r="A21" s="5" t="s">
        <v>18</v>
      </c>
      <c r="B21" s="46">
        <v>981.432</v>
      </c>
      <c r="C21" s="12">
        <f>(B21-B20)*B$5</f>
        <v>44.99999999995907</v>
      </c>
      <c r="D21" s="46">
        <v>1124.339</v>
      </c>
      <c r="E21" s="12">
        <f t="shared" si="1"/>
        <v>59.99999999994543</v>
      </c>
      <c r="F21" s="46">
        <v>1120.063</v>
      </c>
      <c r="G21" s="12">
        <f t="shared" si="2"/>
        <v>96.00000000045839</v>
      </c>
      <c r="H21" s="29">
        <v>1676.63</v>
      </c>
      <c r="I21" s="12">
        <f t="shared" si="3"/>
        <v>0</v>
      </c>
      <c r="J21" s="29">
        <v>1324.07</v>
      </c>
      <c r="K21" s="12">
        <f t="shared" si="4"/>
        <v>665.9999999992579</v>
      </c>
      <c r="L21" s="29">
        <v>139.314</v>
      </c>
      <c r="M21" s="12">
        <f t="shared" si="5"/>
        <v>11.999999999886768</v>
      </c>
      <c r="N21" s="29">
        <v>22.215</v>
      </c>
      <c r="O21" s="12">
        <f t="shared" si="6"/>
        <v>0</v>
      </c>
      <c r="P21" s="29">
        <v>22.842</v>
      </c>
      <c r="Q21" s="12">
        <f t="shared" si="7"/>
        <v>0</v>
      </c>
      <c r="R21" s="29">
        <v>78.57</v>
      </c>
      <c r="S21" s="12">
        <f t="shared" si="8"/>
        <v>59.99999999994543</v>
      </c>
      <c r="T21" s="57">
        <f t="shared" si="9"/>
        <v>938.9999999994529</v>
      </c>
      <c r="U21" s="29">
        <v>1962.481</v>
      </c>
      <c r="V21" s="12">
        <f t="shared" si="10"/>
        <v>0</v>
      </c>
      <c r="W21" s="30">
        <v>1546.88</v>
      </c>
      <c r="X21" s="12">
        <f t="shared" si="11"/>
        <v>180.0000000005184</v>
      </c>
      <c r="Y21" s="29">
        <v>339.114</v>
      </c>
      <c r="Z21" s="12">
        <f t="shared" si="12"/>
        <v>15.999999999849024</v>
      </c>
      <c r="AA21" s="46">
        <v>5161.92</v>
      </c>
      <c r="AB21" s="12">
        <f t="shared" si="13"/>
        <v>208.00000000053842</v>
      </c>
      <c r="AC21" s="33">
        <v>337.748</v>
      </c>
      <c r="AD21" s="12">
        <f t="shared" si="25"/>
        <v>0</v>
      </c>
      <c r="AE21" s="46">
        <v>3145.721</v>
      </c>
      <c r="AF21" s="12">
        <f t="shared" si="14"/>
        <v>210.00000000049113</v>
      </c>
      <c r="AG21" s="29">
        <v>196.175</v>
      </c>
      <c r="AH21" s="12">
        <f t="shared" si="21"/>
        <v>66.00000000014461</v>
      </c>
      <c r="AI21" s="29">
        <v>16.085</v>
      </c>
      <c r="AJ21" s="12" t="s">
        <v>29</v>
      </c>
      <c r="AK21" s="29">
        <v>30.929</v>
      </c>
      <c r="AL21" s="12">
        <f t="shared" si="23"/>
        <v>23.9999999999867</v>
      </c>
      <c r="AM21" s="29">
        <v>88.39</v>
      </c>
      <c r="AN21" s="12">
        <f t="shared" si="24"/>
        <v>0</v>
      </c>
      <c r="AO21" s="57" t="e">
        <f t="shared" si="15"/>
        <v>#VALUE!</v>
      </c>
      <c r="AP21" s="11"/>
      <c r="AQ21" s="12">
        <f t="shared" si="16"/>
        <v>0</v>
      </c>
      <c r="AR21" s="11"/>
      <c r="AS21" s="12">
        <f t="shared" si="17"/>
        <v>0</v>
      </c>
      <c r="AT21" s="11"/>
      <c r="AU21" s="12">
        <f t="shared" si="18"/>
        <v>0</v>
      </c>
      <c r="AV21" s="11"/>
      <c r="AW21" s="12">
        <f t="shared" si="19"/>
        <v>0</v>
      </c>
      <c r="AX21" s="12"/>
      <c r="AY21" s="10" t="e">
        <f t="shared" si="20"/>
        <v>#VALUE!</v>
      </c>
    </row>
    <row r="22" spans="1:51" ht="14.25" thickBot="1" thickTop="1">
      <c r="A22" s="5" t="s">
        <v>19</v>
      </c>
      <c r="B22" s="46">
        <v>981.448</v>
      </c>
      <c r="C22" s="12">
        <f>(B22-B21)*B$5</f>
        <v>47.99999999988813</v>
      </c>
      <c r="D22" s="46">
        <v>1124.374</v>
      </c>
      <c r="E22" s="12">
        <f t="shared" si="1"/>
        <v>70.00000000016371</v>
      </c>
      <c r="F22" s="46">
        <v>1120.1</v>
      </c>
      <c r="G22" s="12">
        <f t="shared" si="2"/>
        <v>110.99999999942156</v>
      </c>
      <c r="H22" s="29">
        <v>1676.63</v>
      </c>
      <c r="I22" s="12">
        <f t="shared" si="3"/>
        <v>0</v>
      </c>
      <c r="J22" s="29">
        <v>1324.201</v>
      </c>
      <c r="K22" s="12">
        <f t="shared" si="4"/>
        <v>786.000000000513</v>
      </c>
      <c r="L22" s="29">
        <v>139.316</v>
      </c>
      <c r="M22" s="12">
        <f t="shared" si="5"/>
        <v>12.000000000057298</v>
      </c>
      <c r="N22" s="29">
        <v>22.215</v>
      </c>
      <c r="O22" s="12">
        <f t="shared" si="6"/>
        <v>0</v>
      </c>
      <c r="P22" s="29">
        <v>22.842</v>
      </c>
      <c r="Q22" s="12">
        <f t="shared" si="7"/>
        <v>0</v>
      </c>
      <c r="R22" s="29">
        <v>78.57</v>
      </c>
      <c r="S22" s="12">
        <f t="shared" si="8"/>
        <v>0</v>
      </c>
      <c r="T22" s="57">
        <f t="shared" si="9"/>
        <v>1027.0000000000437</v>
      </c>
      <c r="U22" s="29">
        <v>1962.481</v>
      </c>
      <c r="V22" s="12">
        <f t="shared" si="10"/>
        <v>0</v>
      </c>
      <c r="W22" s="30">
        <v>1546.98</v>
      </c>
      <c r="X22" s="12">
        <f t="shared" si="11"/>
        <v>299.99999999972715</v>
      </c>
      <c r="Y22" s="29">
        <v>339.119</v>
      </c>
      <c r="Z22" s="12">
        <f t="shared" si="12"/>
        <v>20.000000000209184</v>
      </c>
      <c r="AA22" s="46">
        <v>5162.042</v>
      </c>
      <c r="AB22" s="12">
        <f t="shared" si="13"/>
        <v>244.00000000059663</v>
      </c>
      <c r="AC22" s="33">
        <v>337.748</v>
      </c>
      <c r="AD22" s="12">
        <f t="shared" si="25"/>
        <v>0</v>
      </c>
      <c r="AE22" s="46">
        <v>3145.805</v>
      </c>
      <c r="AF22" s="12">
        <f t="shared" si="14"/>
        <v>251.99999999949796</v>
      </c>
      <c r="AG22" s="29">
        <v>196.189</v>
      </c>
      <c r="AH22" s="12">
        <f t="shared" si="21"/>
        <v>83.9999999998895</v>
      </c>
      <c r="AI22" s="29">
        <v>16.086</v>
      </c>
      <c r="AJ22" s="12">
        <f t="shared" si="22"/>
        <v>5.9999999999860165</v>
      </c>
      <c r="AK22" s="29">
        <v>30.933</v>
      </c>
      <c r="AL22" s="12">
        <f t="shared" si="23"/>
        <v>24.000000000008015</v>
      </c>
      <c r="AM22" s="29">
        <v>88.39</v>
      </c>
      <c r="AN22" s="12">
        <f t="shared" si="24"/>
        <v>0</v>
      </c>
      <c r="AO22" s="57">
        <f t="shared" si="15"/>
        <v>929.9999999999145</v>
      </c>
      <c r="AP22" s="11"/>
      <c r="AQ22" s="12">
        <f t="shared" si="16"/>
        <v>0</v>
      </c>
      <c r="AR22" s="11"/>
      <c r="AS22" s="12">
        <f t="shared" si="17"/>
        <v>0</v>
      </c>
      <c r="AT22" s="11"/>
      <c r="AU22" s="12">
        <f t="shared" si="18"/>
        <v>0</v>
      </c>
      <c r="AV22" s="11"/>
      <c r="AW22" s="12">
        <f t="shared" si="19"/>
        <v>0</v>
      </c>
      <c r="AX22" s="12"/>
      <c r="AY22" s="10">
        <f t="shared" si="20"/>
        <v>1956.999999999958</v>
      </c>
    </row>
    <row r="23" spans="1:51" ht="14.25" thickBot="1" thickTop="1">
      <c r="A23" s="5" t="s">
        <v>20</v>
      </c>
      <c r="B23" s="46">
        <v>981.466</v>
      </c>
      <c r="C23" s="12">
        <f>(B23-B22)*B$5</f>
        <v>54.00000000008731</v>
      </c>
      <c r="D23" s="46">
        <v>1124.41</v>
      </c>
      <c r="E23" s="12">
        <f t="shared" si="1"/>
        <v>72.00000000011642</v>
      </c>
      <c r="F23" s="46">
        <v>1120.137</v>
      </c>
      <c r="G23" s="12">
        <f t="shared" si="2"/>
        <v>111.00000000010368</v>
      </c>
      <c r="H23" s="29">
        <v>1676.63</v>
      </c>
      <c r="I23" s="12">
        <f t="shared" si="3"/>
        <v>0</v>
      </c>
      <c r="J23" s="29">
        <v>1324.333</v>
      </c>
      <c r="K23" s="12">
        <f t="shared" si="4"/>
        <v>792.0000000003711</v>
      </c>
      <c r="L23" s="29">
        <v>139.318</v>
      </c>
      <c r="M23" s="12">
        <f t="shared" si="5"/>
        <v>12.000000000057298</v>
      </c>
      <c r="N23" s="29">
        <v>22.215</v>
      </c>
      <c r="O23" s="12">
        <f t="shared" si="6"/>
        <v>0</v>
      </c>
      <c r="P23" s="29">
        <v>22.842</v>
      </c>
      <c r="Q23" s="12">
        <f t="shared" si="7"/>
        <v>0</v>
      </c>
      <c r="R23" s="29">
        <v>78.58</v>
      </c>
      <c r="S23" s="12">
        <f t="shared" si="8"/>
        <v>60.000000000030695</v>
      </c>
      <c r="T23" s="57">
        <f t="shared" si="9"/>
        <v>1101.0000000007665</v>
      </c>
      <c r="U23" s="29">
        <v>1962.481</v>
      </c>
      <c r="V23" s="12">
        <f t="shared" si="10"/>
        <v>0</v>
      </c>
      <c r="W23" s="30">
        <v>1547.09</v>
      </c>
      <c r="X23" s="12">
        <f t="shared" si="11"/>
        <v>329.99999999969987</v>
      </c>
      <c r="Y23" s="29">
        <v>339.124</v>
      </c>
      <c r="Z23" s="12">
        <f t="shared" si="12"/>
        <v>19.99999999998181</v>
      </c>
      <c r="AA23" s="46">
        <v>5162.163</v>
      </c>
      <c r="AB23" s="12">
        <f t="shared" si="13"/>
        <v>241.99999999837019</v>
      </c>
      <c r="AC23" s="33">
        <v>337.748</v>
      </c>
      <c r="AD23" s="12">
        <f t="shared" si="25"/>
        <v>0</v>
      </c>
      <c r="AE23" s="46">
        <v>3145.89</v>
      </c>
      <c r="AF23" s="12">
        <f t="shared" si="14"/>
        <v>255.00000000010914</v>
      </c>
      <c r="AG23" s="29">
        <v>196.203</v>
      </c>
      <c r="AH23" s="12">
        <f t="shared" si="21"/>
        <v>84.00000000006003</v>
      </c>
      <c r="AI23" s="29">
        <v>16.086</v>
      </c>
      <c r="AJ23" s="12">
        <f t="shared" si="22"/>
        <v>0</v>
      </c>
      <c r="AK23" s="29">
        <v>30.937</v>
      </c>
      <c r="AL23" s="12">
        <f t="shared" si="23"/>
        <v>24.000000000008015</v>
      </c>
      <c r="AM23" s="29">
        <v>88.39</v>
      </c>
      <c r="AN23" s="12">
        <f t="shared" si="24"/>
        <v>0</v>
      </c>
      <c r="AO23" s="57">
        <f t="shared" si="15"/>
        <v>954.999999998229</v>
      </c>
      <c r="AP23" s="11"/>
      <c r="AQ23" s="12">
        <f t="shared" si="16"/>
        <v>0</v>
      </c>
      <c r="AR23" s="11"/>
      <c r="AS23" s="12">
        <f t="shared" si="17"/>
        <v>0</v>
      </c>
      <c r="AT23" s="11"/>
      <c r="AU23" s="12">
        <f t="shared" si="18"/>
        <v>0</v>
      </c>
      <c r="AV23" s="11"/>
      <c r="AW23" s="12">
        <f t="shared" si="19"/>
        <v>0</v>
      </c>
      <c r="AX23" s="12"/>
      <c r="AY23" s="10">
        <f t="shared" si="20"/>
        <v>2055.9999999989955</v>
      </c>
    </row>
    <row r="24" spans="1:51" ht="14.25" thickBot="1" thickTop="1">
      <c r="A24" s="5" t="s">
        <v>21</v>
      </c>
      <c r="B24" s="46">
        <v>981.485</v>
      </c>
      <c r="C24" s="12">
        <f t="shared" si="0"/>
        <v>57.00000000001637</v>
      </c>
      <c r="D24" s="46">
        <v>1124.452</v>
      </c>
      <c r="E24" s="12">
        <f t="shared" si="1"/>
        <v>83.99999999983265</v>
      </c>
      <c r="F24" s="46">
        <v>1120.181</v>
      </c>
      <c r="G24" s="12">
        <f t="shared" si="2"/>
        <v>132.00000000028922</v>
      </c>
      <c r="H24" s="29">
        <v>1676.63</v>
      </c>
      <c r="I24" s="12">
        <f t="shared" si="3"/>
        <v>0</v>
      </c>
      <c r="J24" s="29">
        <v>1324.491</v>
      </c>
      <c r="K24" s="12">
        <f t="shared" si="4"/>
        <v>947.9999999994106</v>
      </c>
      <c r="L24" s="29">
        <v>139.321</v>
      </c>
      <c r="M24" s="12">
        <f t="shared" si="5"/>
        <v>17.999999999915417</v>
      </c>
      <c r="N24" s="29">
        <v>22.215</v>
      </c>
      <c r="O24" s="12">
        <f t="shared" si="6"/>
        <v>0</v>
      </c>
      <c r="P24" s="29">
        <v>22.842</v>
      </c>
      <c r="Q24" s="12">
        <f t="shared" si="7"/>
        <v>0</v>
      </c>
      <c r="R24" s="29">
        <v>78.58</v>
      </c>
      <c r="S24" s="12">
        <f t="shared" si="8"/>
        <v>0</v>
      </c>
      <c r="T24" s="57">
        <f t="shared" si="9"/>
        <v>1238.9999999994643</v>
      </c>
      <c r="U24" s="29">
        <v>1962.481</v>
      </c>
      <c r="V24" s="12">
        <f t="shared" si="10"/>
        <v>0</v>
      </c>
      <c r="W24" s="30">
        <v>1547.22</v>
      </c>
      <c r="X24" s="12">
        <f t="shared" si="11"/>
        <v>390.0000000003274</v>
      </c>
      <c r="Y24" s="29">
        <v>339.13</v>
      </c>
      <c r="Z24" s="12">
        <f t="shared" si="12"/>
        <v>23.999999999887223</v>
      </c>
      <c r="AA24" s="46">
        <v>5162.31</v>
      </c>
      <c r="AB24" s="12">
        <f t="shared" si="13"/>
        <v>294.000000001688</v>
      </c>
      <c r="AC24" s="33">
        <v>337.748</v>
      </c>
      <c r="AD24" s="12">
        <f t="shared" si="25"/>
        <v>0</v>
      </c>
      <c r="AE24" s="46">
        <v>3145.993</v>
      </c>
      <c r="AF24" s="12">
        <f t="shared" si="14"/>
        <v>309.00000000019645</v>
      </c>
      <c r="AG24" s="29">
        <v>196.218</v>
      </c>
      <c r="AH24" s="12">
        <f t="shared" si="21"/>
        <v>89.99999999991815</v>
      </c>
      <c r="AI24" s="29">
        <v>16.087</v>
      </c>
      <c r="AJ24" s="12">
        <f t="shared" si="22"/>
        <v>6.000000000007333</v>
      </c>
      <c r="AK24" s="29">
        <v>30.943</v>
      </c>
      <c r="AL24" s="12">
        <f t="shared" si="23"/>
        <v>36.000000000001364</v>
      </c>
      <c r="AM24" s="29">
        <v>88.39</v>
      </c>
      <c r="AN24" s="12">
        <f t="shared" si="24"/>
        <v>0</v>
      </c>
      <c r="AO24" s="57">
        <f t="shared" si="15"/>
        <v>1149.000000002026</v>
      </c>
      <c r="AP24" s="11"/>
      <c r="AQ24" s="12">
        <f t="shared" si="16"/>
        <v>0</v>
      </c>
      <c r="AR24" s="11"/>
      <c r="AS24" s="12">
        <f t="shared" si="17"/>
        <v>0</v>
      </c>
      <c r="AT24" s="11"/>
      <c r="AU24" s="12">
        <f t="shared" si="18"/>
        <v>0</v>
      </c>
      <c r="AV24" s="11"/>
      <c r="AW24" s="12">
        <f t="shared" si="19"/>
        <v>0</v>
      </c>
      <c r="AX24" s="12"/>
      <c r="AY24" s="10">
        <f t="shared" si="20"/>
        <v>2388.00000000149</v>
      </c>
    </row>
    <row r="25" spans="1:51" ht="14.25" thickBot="1" thickTop="1">
      <c r="A25" s="5" t="s">
        <v>22</v>
      </c>
      <c r="B25" s="46">
        <v>981.502</v>
      </c>
      <c r="C25" s="12">
        <f t="shared" si="0"/>
        <v>50.99999999981719</v>
      </c>
      <c r="D25" s="46">
        <v>1124.483</v>
      </c>
      <c r="E25" s="12">
        <f t="shared" si="1"/>
        <v>61.99999999989814</v>
      </c>
      <c r="F25" s="46">
        <v>1120.215</v>
      </c>
      <c r="G25" s="12">
        <f t="shared" si="2"/>
        <v>101.99999999963438</v>
      </c>
      <c r="H25" s="29">
        <v>1676.63</v>
      </c>
      <c r="I25" s="12">
        <f t="shared" si="3"/>
        <v>0</v>
      </c>
      <c r="J25" s="29">
        <v>1324.607</v>
      </c>
      <c r="K25" s="12">
        <f t="shared" si="4"/>
        <v>695.9999999999127</v>
      </c>
      <c r="L25" s="29">
        <v>139.323</v>
      </c>
      <c r="M25" s="12">
        <f t="shared" si="5"/>
        <v>12.000000000057298</v>
      </c>
      <c r="N25" s="29">
        <v>22.215</v>
      </c>
      <c r="O25" s="12">
        <f t="shared" si="6"/>
        <v>0</v>
      </c>
      <c r="P25" s="29">
        <v>22.842</v>
      </c>
      <c r="Q25" s="12">
        <f t="shared" si="7"/>
        <v>0</v>
      </c>
      <c r="R25" s="29">
        <v>78.59</v>
      </c>
      <c r="S25" s="12">
        <f t="shared" si="8"/>
        <v>60.000000000030695</v>
      </c>
      <c r="T25" s="57">
        <f t="shared" si="9"/>
        <v>982.9999999993504</v>
      </c>
      <c r="U25" s="29">
        <v>1962.481</v>
      </c>
      <c r="V25" s="12">
        <f t="shared" si="10"/>
        <v>0</v>
      </c>
      <c r="W25" s="30">
        <v>1547.29</v>
      </c>
      <c r="X25" s="12">
        <f t="shared" si="11"/>
        <v>209.999999999809</v>
      </c>
      <c r="Y25" s="29">
        <v>339.134</v>
      </c>
      <c r="Z25" s="12">
        <f t="shared" si="12"/>
        <v>16.000000000076398</v>
      </c>
      <c r="AA25" s="46">
        <v>5162.454</v>
      </c>
      <c r="AB25" s="12">
        <f t="shared" si="13"/>
        <v>287.9999999986467</v>
      </c>
      <c r="AC25" s="33">
        <v>337.748</v>
      </c>
      <c r="AD25" s="12">
        <f t="shared" si="25"/>
        <v>0</v>
      </c>
      <c r="AE25" s="46">
        <v>3146.071</v>
      </c>
      <c r="AF25" s="12">
        <f t="shared" si="14"/>
        <v>233.9999999999236</v>
      </c>
      <c r="AG25" s="29">
        <v>196.231</v>
      </c>
      <c r="AH25" s="12">
        <f t="shared" si="21"/>
        <v>78.00000000003138</v>
      </c>
      <c r="AI25" s="29">
        <v>16.088</v>
      </c>
      <c r="AJ25" s="12">
        <f t="shared" si="22"/>
        <v>6.000000000007333</v>
      </c>
      <c r="AK25" s="29">
        <v>30.957</v>
      </c>
      <c r="AL25" s="12">
        <f t="shared" si="23"/>
        <v>83.99999999999608</v>
      </c>
      <c r="AM25" s="29">
        <v>88.39</v>
      </c>
      <c r="AN25" s="12">
        <f t="shared" si="24"/>
        <v>0</v>
      </c>
      <c r="AO25" s="57">
        <f t="shared" si="15"/>
        <v>915.9999999984905</v>
      </c>
      <c r="AP25" s="11"/>
      <c r="AQ25" s="12">
        <f t="shared" si="16"/>
        <v>0</v>
      </c>
      <c r="AR25" s="11"/>
      <c r="AS25" s="12">
        <f t="shared" si="17"/>
        <v>0</v>
      </c>
      <c r="AT25" s="11"/>
      <c r="AU25" s="12">
        <f t="shared" si="18"/>
        <v>0</v>
      </c>
      <c r="AV25" s="11"/>
      <c r="AW25" s="12">
        <f t="shared" si="19"/>
        <v>0</v>
      </c>
      <c r="AX25" s="12"/>
      <c r="AY25" s="10">
        <f t="shared" si="20"/>
        <v>1898.9999999978409</v>
      </c>
    </row>
    <row r="26" spans="1:51" ht="14.25" thickBot="1" thickTop="1">
      <c r="A26" s="5" t="s">
        <v>23</v>
      </c>
      <c r="B26" s="46">
        <v>981.524</v>
      </c>
      <c r="C26" s="12">
        <f t="shared" si="0"/>
        <v>66.00000000014461</v>
      </c>
      <c r="D26" s="46">
        <v>1124.518</v>
      </c>
      <c r="E26" s="12">
        <f t="shared" si="1"/>
        <v>70.00000000016371</v>
      </c>
      <c r="F26" s="46">
        <v>1120.255</v>
      </c>
      <c r="G26" s="12">
        <f t="shared" si="2"/>
        <v>120.00000000057298</v>
      </c>
      <c r="H26" s="29">
        <v>1676.63</v>
      </c>
      <c r="I26" s="12">
        <f t="shared" si="3"/>
        <v>0</v>
      </c>
      <c r="J26" s="29">
        <v>1324.746</v>
      </c>
      <c r="K26" s="12">
        <f t="shared" si="4"/>
        <v>834.0000000007421</v>
      </c>
      <c r="L26" s="29">
        <v>139.326</v>
      </c>
      <c r="M26" s="12">
        <f t="shared" si="5"/>
        <v>17.999999999915417</v>
      </c>
      <c r="N26" s="29">
        <v>22.215</v>
      </c>
      <c r="O26" s="12">
        <f t="shared" si="6"/>
        <v>0</v>
      </c>
      <c r="P26" s="29">
        <v>22.842</v>
      </c>
      <c r="Q26" s="12">
        <f t="shared" si="7"/>
        <v>0</v>
      </c>
      <c r="R26" s="29">
        <v>78.59</v>
      </c>
      <c r="S26" s="12">
        <f t="shared" si="8"/>
        <v>0</v>
      </c>
      <c r="T26" s="57">
        <f t="shared" si="9"/>
        <v>1108.0000000015389</v>
      </c>
      <c r="U26" s="29">
        <v>1962.481</v>
      </c>
      <c r="V26" s="12">
        <f t="shared" si="10"/>
        <v>0</v>
      </c>
      <c r="W26" s="30">
        <v>1547.34</v>
      </c>
      <c r="X26" s="12">
        <f t="shared" si="11"/>
        <v>149.99999999986358</v>
      </c>
      <c r="Y26" s="29">
        <v>339.139</v>
      </c>
      <c r="Z26" s="12">
        <f t="shared" si="12"/>
        <v>19.99999999998181</v>
      </c>
      <c r="AA26" s="46">
        <v>5162.568</v>
      </c>
      <c r="AB26" s="12">
        <f t="shared" si="13"/>
        <v>228.00000000097498</v>
      </c>
      <c r="AC26" s="33">
        <v>337.748</v>
      </c>
      <c r="AD26" s="12">
        <f t="shared" si="25"/>
        <v>0</v>
      </c>
      <c r="AE26" s="46">
        <v>3146.168</v>
      </c>
      <c r="AF26" s="12">
        <f t="shared" si="14"/>
        <v>291.0000000006221</v>
      </c>
      <c r="AG26" s="29">
        <v>196.244</v>
      </c>
      <c r="AH26" s="12">
        <f t="shared" si="21"/>
        <v>78.00000000003138</v>
      </c>
      <c r="AI26" s="29">
        <v>16.089</v>
      </c>
      <c r="AJ26" s="12">
        <f t="shared" si="22"/>
        <v>5.9999999999860165</v>
      </c>
      <c r="AK26" s="29">
        <v>30.957</v>
      </c>
      <c r="AL26" s="12">
        <f t="shared" si="23"/>
        <v>0</v>
      </c>
      <c r="AM26" s="29">
        <v>88.39</v>
      </c>
      <c r="AN26" s="12">
        <f t="shared" si="24"/>
        <v>0</v>
      </c>
      <c r="AO26" s="57">
        <f t="shared" si="15"/>
        <v>773.0000000014599</v>
      </c>
      <c r="AP26" s="11"/>
      <c r="AQ26" s="12">
        <f t="shared" si="16"/>
        <v>0</v>
      </c>
      <c r="AR26" s="11"/>
      <c r="AS26" s="12">
        <f t="shared" si="17"/>
        <v>0</v>
      </c>
      <c r="AT26" s="11"/>
      <c r="AU26" s="12">
        <f t="shared" si="18"/>
        <v>0</v>
      </c>
      <c r="AV26" s="11"/>
      <c r="AW26" s="12">
        <f t="shared" si="19"/>
        <v>0</v>
      </c>
      <c r="AX26" s="12"/>
      <c r="AY26" s="10">
        <f t="shared" si="20"/>
        <v>1881.0000000029986</v>
      </c>
    </row>
    <row r="27" spans="1:51" ht="14.25" thickBot="1" thickTop="1">
      <c r="A27" s="5" t="s">
        <v>24</v>
      </c>
      <c r="B27" s="46">
        <v>981.545</v>
      </c>
      <c r="C27" s="12">
        <f t="shared" si="0"/>
        <v>62.99999999987449</v>
      </c>
      <c r="D27" s="46">
        <v>1124.56</v>
      </c>
      <c r="E27" s="12">
        <f t="shared" si="1"/>
        <v>83.99999999983265</v>
      </c>
      <c r="F27" s="46">
        <v>1120.295</v>
      </c>
      <c r="G27" s="12">
        <f t="shared" si="2"/>
        <v>119.99999999989086</v>
      </c>
      <c r="H27" s="29">
        <v>1676.63</v>
      </c>
      <c r="I27" s="12">
        <f t="shared" si="3"/>
        <v>0</v>
      </c>
      <c r="J27" s="29">
        <v>1324.886</v>
      </c>
      <c r="K27" s="12">
        <f t="shared" si="4"/>
        <v>839.999999999236</v>
      </c>
      <c r="L27" s="29">
        <v>139.327</v>
      </c>
      <c r="M27" s="12">
        <f t="shared" si="5"/>
        <v>6.000000000028649</v>
      </c>
      <c r="N27" s="29">
        <v>22.215</v>
      </c>
      <c r="O27" s="12">
        <f t="shared" si="6"/>
        <v>0</v>
      </c>
      <c r="P27" s="29">
        <v>22.842</v>
      </c>
      <c r="Q27" s="12">
        <f t="shared" si="7"/>
        <v>0</v>
      </c>
      <c r="R27" s="29">
        <v>78.6</v>
      </c>
      <c r="S27" s="12">
        <f t="shared" si="8"/>
        <v>59.99999999994543</v>
      </c>
      <c r="T27" s="57">
        <f t="shared" si="9"/>
        <v>1172.999999998808</v>
      </c>
      <c r="U27" s="29">
        <v>1962.481</v>
      </c>
      <c r="V27" s="12">
        <f t="shared" si="10"/>
        <v>0</v>
      </c>
      <c r="W27" s="30">
        <v>1547.39</v>
      </c>
      <c r="X27" s="12">
        <f t="shared" si="11"/>
        <v>150.0000000005457</v>
      </c>
      <c r="Y27" s="29">
        <v>339.145</v>
      </c>
      <c r="Z27" s="12">
        <f t="shared" si="12"/>
        <v>23.999999999887223</v>
      </c>
      <c r="AA27" s="46">
        <v>5162.706</v>
      </c>
      <c r="AB27" s="12">
        <f t="shared" si="13"/>
        <v>275.99999999983993</v>
      </c>
      <c r="AC27" s="33">
        <v>337.748</v>
      </c>
      <c r="AD27" s="12">
        <f t="shared" si="25"/>
        <v>0</v>
      </c>
      <c r="AE27" s="46">
        <v>3146.271</v>
      </c>
      <c r="AF27" s="12">
        <f t="shared" si="14"/>
        <v>309.00000000019645</v>
      </c>
      <c r="AG27" s="29">
        <v>196.257</v>
      </c>
      <c r="AH27" s="12">
        <f t="shared" si="21"/>
        <v>78.00000000003138</v>
      </c>
      <c r="AI27" s="29">
        <v>16.089</v>
      </c>
      <c r="AJ27" s="12">
        <f t="shared" si="22"/>
        <v>0</v>
      </c>
      <c r="AK27" s="29">
        <v>30.957</v>
      </c>
      <c r="AL27" s="12">
        <f t="shared" si="23"/>
        <v>0</v>
      </c>
      <c r="AM27" s="29">
        <v>88.39</v>
      </c>
      <c r="AN27" s="12">
        <f t="shared" si="24"/>
        <v>0</v>
      </c>
      <c r="AO27" s="57">
        <f t="shared" si="15"/>
        <v>837.0000000005007</v>
      </c>
      <c r="AP27" s="11"/>
      <c r="AQ27" s="12">
        <f t="shared" si="16"/>
        <v>0</v>
      </c>
      <c r="AR27" s="11"/>
      <c r="AS27" s="12">
        <f t="shared" si="17"/>
        <v>0</v>
      </c>
      <c r="AT27" s="11"/>
      <c r="AU27" s="12">
        <f t="shared" si="18"/>
        <v>0</v>
      </c>
      <c r="AV27" s="11"/>
      <c r="AW27" s="12">
        <f t="shared" si="19"/>
        <v>0</v>
      </c>
      <c r="AX27" s="12"/>
      <c r="AY27" s="10">
        <f t="shared" si="20"/>
        <v>2009.9999999993088</v>
      </c>
    </row>
    <row r="28" spans="1:51" ht="14.25" thickBot="1" thickTop="1">
      <c r="A28" s="5" t="s">
        <v>25</v>
      </c>
      <c r="B28" s="46">
        <v>981.56</v>
      </c>
      <c r="C28" s="12">
        <f t="shared" si="0"/>
        <v>44.99999999995907</v>
      </c>
      <c r="D28" s="46">
        <v>1124.589</v>
      </c>
      <c r="E28" s="12">
        <f t="shared" si="1"/>
        <v>57.999999999992724</v>
      </c>
      <c r="F28" s="46">
        <v>1120.322</v>
      </c>
      <c r="G28" s="12">
        <f t="shared" si="2"/>
        <v>80.99999999944885</v>
      </c>
      <c r="H28" s="29">
        <v>1676.63</v>
      </c>
      <c r="I28" s="12">
        <f t="shared" si="3"/>
        <v>0</v>
      </c>
      <c r="J28" s="29">
        <v>1324.975</v>
      </c>
      <c r="K28" s="12">
        <f t="shared" si="4"/>
        <v>533.9999999996508</v>
      </c>
      <c r="L28" s="29">
        <v>139.329</v>
      </c>
      <c r="M28" s="12">
        <f t="shared" si="5"/>
        <v>12.000000000057298</v>
      </c>
      <c r="N28" s="29">
        <v>22.215</v>
      </c>
      <c r="O28" s="12">
        <f t="shared" si="6"/>
        <v>0</v>
      </c>
      <c r="P28" s="29">
        <v>22.842</v>
      </c>
      <c r="Q28" s="12">
        <f t="shared" si="7"/>
        <v>0</v>
      </c>
      <c r="R28" s="29">
        <v>78.6</v>
      </c>
      <c r="S28" s="12">
        <f t="shared" si="8"/>
        <v>0</v>
      </c>
      <c r="T28" s="57">
        <f t="shared" si="9"/>
        <v>729.9999999991087</v>
      </c>
      <c r="U28" s="29">
        <v>1962.481</v>
      </c>
      <c r="V28" s="12">
        <f t="shared" si="10"/>
        <v>0</v>
      </c>
      <c r="W28" s="30">
        <v>1547.42</v>
      </c>
      <c r="X28" s="12">
        <f t="shared" si="11"/>
        <v>89.99999999991815</v>
      </c>
      <c r="Y28" s="29">
        <v>339.149</v>
      </c>
      <c r="Z28" s="12">
        <f t="shared" si="12"/>
        <v>16.000000000076398</v>
      </c>
      <c r="AA28" s="46">
        <v>5162.796</v>
      </c>
      <c r="AB28" s="12">
        <f t="shared" si="13"/>
        <v>180.00000000029104</v>
      </c>
      <c r="AC28" s="33">
        <v>337.748</v>
      </c>
      <c r="AD28" s="12">
        <f t="shared" si="25"/>
        <v>0</v>
      </c>
      <c r="AE28" s="46">
        <v>3146.343</v>
      </c>
      <c r="AF28" s="12">
        <f t="shared" si="14"/>
        <v>215.999999998985</v>
      </c>
      <c r="AG28" s="29">
        <v>196.266</v>
      </c>
      <c r="AH28" s="12">
        <f t="shared" si="21"/>
        <v>53.99999999991678</v>
      </c>
      <c r="AI28" s="29">
        <v>16.09</v>
      </c>
      <c r="AJ28" s="12">
        <f t="shared" si="22"/>
        <v>6.000000000007333</v>
      </c>
      <c r="AK28" s="29">
        <v>30.96</v>
      </c>
      <c r="AL28" s="12">
        <f t="shared" si="23"/>
        <v>18.000000000000682</v>
      </c>
      <c r="AM28" s="29">
        <v>88.39</v>
      </c>
      <c r="AN28" s="12">
        <f t="shared" si="24"/>
        <v>0</v>
      </c>
      <c r="AO28" s="57">
        <f t="shared" si="15"/>
        <v>579.9999999991953</v>
      </c>
      <c r="AP28" s="11"/>
      <c r="AQ28" s="12">
        <f t="shared" si="16"/>
        <v>0</v>
      </c>
      <c r="AR28" s="11"/>
      <c r="AS28" s="12">
        <f t="shared" si="17"/>
        <v>0</v>
      </c>
      <c r="AT28" s="11"/>
      <c r="AU28" s="12">
        <f t="shared" si="18"/>
        <v>0</v>
      </c>
      <c r="AV28" s="11"/>
      <c r="AW28" s="12">
        <f t="shared" si="19"/>
        <v>0</v>
      </c>
      <c r="AX28" s="12"/>
      <c r="AY28" s="10">
        <f t="shared" si="20"/>
        <v>1309.999999998304</v>
      </c>
    </row>
    <row r="29" spans="1:51" ht="14.25" thickBot="1" thickTop="1">
      <c r="A29" s="5" t="s">
        <v>26</v>
      </c>
      <c r="B29" s="46">
        <v>981.578</v>
      </c>
      <c r="C29" s="12">
        <f t="shared" si="0"/>
        <v>54.00000000008731</v>
      </c>
      <c r="D29" s="46">
        <v>1124.624</v>
      </c>
      <c r="E29" s="12">
        <f t="shared" si="1"/>
        <v>70.00000000016371</v>
      </c>
      <c r="F29" s="46">
        <v>1120.353</v>
      </c>
      <c r="G29" s="12">
        <f t="shared" si="2"/>
        <v>93.00000000052933</v>
      </c>
      <c r="H29" s="29">
        <v>1676.63</v>
      </c>
      <c r="I29" s="12">
        <f t="shared" si="3"/>
        <v>0</v>
      </c>
      <c r="J29" s="29">
        <v>1325.078</v>
      </c>
      <c r="K29" s="12">
        <f t="shared" si="4"/>
        <v>618.0000000003929</v>
      </c>
      <c r="L29" s="29">
        <v>139.33</v>
      </c>
      <c r="M29" s="12">
        <f t="shared" si="5"/>
        <v>6.000000000028649</v>
      </c>
      <c r="N29" s="29">
        <v>22.215</v>
      </c>
      <c r="O29" s="12">
        <f t="shared" si="6"/>
        <v>0</v>
      </c>
      <c r="P29" s="29">
        <v>22.842</v>
      </c>
      <c r="Q29" s="12">
        <f t="shared" si="7"/>
        <v>0</v>
      </c>
      <c r="R29" s="29">
        <v>78.6</v>
      </c>
      <c r="S29" s="12">
        <f t="shared" si="8"/>
        <v>0</v>
      </c>
      <c r="T29" s="57">
        <f t="shared" si="9"/>
        <v>841.0000000012019</v>
      </c>
      <c r="U29" s="29">
        <v>1962.481</v>
      </c>
      <c r="V29" s="12">
        <f t="shared" si="10"/>
        <v>0</v>
      </c>
      <c r="W29" s="30">
        <v>1547.44</v>
      </c>
      <c r="X29" s="12">
        <f t="shared" si="11"/>
        <v>59.99999999994543</v>
      </c>
      <c r="Y29" s="29">
        <v>339.154</v>
      </c>
      <c r="Z29" s="12">
        <f t="shared" si="12"/>
        <v>19.99999999998181</v>
      </c>
      <c r="AA29" s="46">
        <v>5162.9</v>
      </c>
      <c r="AB29" s="12">
        <f t="shared" si="13"/>
        <v>207.99999999871943</v>
      </c>
      <c r="AC29" s="33">
        <v>337.748</v>
      </c>
      <c r="AD29" s="12">
        <f t="shared" si="25"/>
        <v>0</v>
      </c>
      <c r="AE29" s="46">
        <v>3146.431</v>
      </c>
      <c r="AF29" s="12">
        <f t="shared" si="14"/>
        <v>264.00000000057844</v>
      </c>
      <c r="AG29" s="29">
        <v>196.276</v>
      </c>
      <c r="AH29" s="12">
        <f t="shared" si="21"/>
        <v>60.00000000011596</v>
      </c>
      <c r="AI29" s="29">
        <v>16.09</v>
      </c>
      <c r="AJ29" s="12">
        <f t="shared" si="22"/>
        <v>0</v>
      </c>
      <c r="AK29" s="29">
        <v>30.963</v>
      </c>
      <c r="AL29" s="12">
        <f t="shared" si="23"/>
        <v>18.000000000000682</v>
      </c>
      <c r="AM29" s="29">
        <v>88.39</v>
      </c>
      <c r="AN29" s="12">
        <f t="shared" si="24"/>
        <v>0</v>
      </c>
      <c r="AO29" s="57">
        <f t="shared" si="15"/>
        <v>629.9999999993418</v>
      </c>
      <c r="AP29" s="11"/>
      <c r="AQ29" s="12">
        <f t="shared" si="16"/>
        <v>0</v>
      </c>
      <c r="AR29" s="11"/>
      <c r="AS29" s="12">
        <f t="shared" si="17"/>
        <v>0</v>
      </c>
      <c r="AT29" s="11"/>
      <c r="AU29" s="12">
        <f t="shared" si="18"/>
        <v>0</v>
      </c>
      <c r="AV29" s="11"/>
      <c r="AW29" s="12">
        <f t="shared" si="19"/>
        <v>0</v>
      </c>
      <c r="AX29" s="12"/>
      <c r="AY29" s="10">
        <f t="shared" si="20"/>
        <v>1471.0000000005437</v>
      </c>
    </row>
    <row r="30" spans="1:51" ht="14.25" thickBot="1" thickTop="1">
      <c r="A30" s="5" t="s">
        <v>27</v>
      </c>
      <c r="B30" s="46">
        <v>981.597</v>
      </c>
      <c r="C30" s="12">
        <f t="shared" si="0"/>
        <v>57.00000000001637</v>
      </c>
      <c r="D30" s="46">
        <v>1124.66</v>
      </c>
      <c r="E30" s="12">
        <f t="shared" si="1"/>
        <v>72.00000000011642</v>
      </c>
      <c r="F30" s="46">
        <v>1120.386</v>
      </c>
      <c r="G30" s="12">
        <f t="shared" si="2"/>
        <v>98.99999999970532</v>
      </c>
      <c r="H30" s="29">
        <v>1676.63</v>
      </c>
      <c r="I30" s="12">
        <f t="shared" si="3"/>
        <v>0</v>
      </c>
      <c r="J30" s="29">
        <v>1325.188</v>
      </c>
      <c r="K30" s="12">
        <f t="shared" si="4"/>
        <v>660.000000000764</v>
      </c>
      <c r="L30" s="29">
        <v>139.332</v>
      </c>
      <c r="M30" s="12">
        <f t="shared" si="5"/>
        <v>11.999999999886768</v>
      </c>
      <c r="N30" s="29">
        <v>22.215</v>
      </c>
      <c r="O30" s="12">
        <f t="shared" si="6"/>
        <v>0</v>
      </c>
      <c r="P30" s="29">
        <v>22.842</v>
      </c>
      <c r="Q30" s="12">
        <f t="shared" si="7"/>
        <v>0</v>
      </c>
      <c r="R30" s="29">
        <v>78.61</v>
      </c>
      <c r="S30" s="12">
        <f t="shared" si="8"/>
        <v>60.000000000030695</v>
      </c>
      <c r="T30" s="57">
        <f t="shared" si="9"/>
        <v>960.0000000005195</v>
      </c>
      <c r="U30" s="29">
        <v>1962.481</v>
      </c>
      <c r="V30" s="12">
        <f t="shared" si="10"/>
        <v>0</v>
      </c>
      <c r="W30" s="30">
        <v>1547.48</v>
      </c>
      <c r="X30" s="12">
        <f t="shared" si="11"/>
        <v>119.99999999989086</v>
      </c>
      <c r="Y30" s="29">
        <v>339.159</v>
      </c>
      <c r="Z30" s="12">
        <f t="shared" si="12"/>
        <v>19.99999999998181</v>
      </c>
      <c r="AA30" s="46">
        <v>5163.009</v>
      </c>
      <c r="AB30" s="12">
        <f t="shared" si="13"/>
        <v>218.0000000007567</v>
      </c>
      <c r="AC30" s="33">
        <v>337.748</v>
      </c>
      <c r="AD30" s="12">
        <f t="shared" si="25"/>
        <v>0</v>
      </c>
      <c r="AE30" s="46">
        <v>3146.524</v>
      </c>
      <c r="AF30" s="12">
        <f t="shared" si="14"/>
        <v>278.9999999995416</v>
      </c>
      <c r="AG30" s="29">
        <v>196.285</v>
      </c>
      <c r="AH30" s="12">
        <f t="shared" si="21"/>
        <v>53.99999999991678</v>
      </c>
      <c r="AI30" s="29">
        <v>16.09</v>
      </c>
      <c r="AJ30" s="12">
        <f t="shared" si="22"/>
        <v>0</v>
      </c>
      <c r="AK30" s="29">
        <v>30.966</v>
      </c>
      <c r="AL30" s="12">
        <f t="shared" si="23"/>
        <v>18.000000000000682</v>
      </c>
      <c r="AM30" s="29">
        <v>88.39</v>
      </c>
      <c r="AN30" s="12">
        <f t="shared" si="24"/>
        <v>0</v>
      </c>
      <c r="AO30" s="57">
        <f t="shared" si="15"/>
        <v>709.0000000000884</v>
      </c>
      <c r="AP30" s="11"/>
      <c r="AQ30" s="12">
        <f t="shared" si="16"/>
        <v>0</v>
      </c>
      <c r="AR30" s="11"/>
      <c r="AS30" s="12">
        <f t="shared" si="17"/>
        <v>0</v>
      </c>
      <c r="AT30" s="11"/>
      <c r="AU30" s="12">
        <f t="shared" si="18"/>
        <v>0</v>
      </c>
      <c r="AV30" s="11"/>
      <c r="AW30" s="12">
        <f t="shared" si="19"/>
        <v>0</v>
      </c>
      <c r="AX30" s="12"/>
      <c r="AY30" s="10">
        <f t="shared" si="20"/>
        <v>1669.000000000608</v>
      </c>
    </row>
    <row r="31" spans="1:51" ht="14.25" thickBot="1" thickTop="1">
      <c r="A31" s="5" t="s">
        <v>28</v>
      </c>
      <c r="B31" s="49">
        <v>981.612</v>
      </c>
      <c r="C31" s="28">
        <f>(B31-B30)*B$5</f>
        <v>44.99999999995907</v>
      </c>
      <c r="D31" s="46">
        <v>1124.695</v>
      </c>
      <c r="E31" s="28">
        <f>(D31-D30)*D$5</f>
        <v>69.99999999970896</v>
      </c>
      <c r="F31" s="46">
        <v>1120.417</v>
      </c>
      <c r="G31" s="28">
        <f>(F31-F30)*F$5</f>
        <v>92.9999999998472</v>
      </c>
      <c r="H31" s="29">
        <v>1676.63</v>
      </c>
      <c r="I31" s="12">
        <f t="shared" si="3"/>
        <v>0</v>
      </c>
      <c r="J31" s="29">
        <v>1325.289</v>
      </c>
      <c r="K31" s="12">
        <f t="shared" si="4"/>
        <v>605.9999999993124</v>
      </c>
      <c r="L31" s="29">
        <v>139.334</v>
      </c>
      <c r="M31" s="28">
        <f>(L31-L30)*L$5</f>
        <v>12.000000000057298</v>
      </c>
      <c r="N31" s="29">
        <v>22.215</v>
      </c>
      <c r="O31" s="28">
        <f>(N31-N30)*N$5</f>
        <v>0</v>
      </c>
      <c r="P31" s="29">
        <v>22.842</v>
      </c>
      <c r="Q31" s="28">
        <f>(P31-P30)*P$5</f>
        <v>0</v>
      </c>
      <c r="R31" s="29">
        <v>78.61</v>
      </c>
      <c r="S31" s="28">
        <f>(R31-R30)*R$5</f>
        <v>0</v>
      </c>
      <c r="T31" s="57">
        <f t="shared" si="9"/>
        <v>825.999999998885</v>
      </c>
      <c r="U31" s="29">
        <v>1962.481</v>
      </c>
      <c r="V31" s="28">
        <f>(U31-U30)*U$5</f>
        <v>0</v>
      </c>
      <c r="W31" s="30">
        <v>1547.5</v>
      </c>
      <c r="X31" s="28">
        <f>(W31-W30)*W$5</f>
        <v>59.99999999994543</v>
      </c>
      <c r="Y31" s="29">
        <v>339.164</v>
      </c>
      <c r="Z31" s="28">
        <f>(Y31-Y30)*Y$5</f>
        <v>19.99999999998181</v>
      </c>
      <c r="AA31" s="49">
        <v>5163.112</v>
      </c>
      <c r="AB31" s="28">
        <f>(AA31-AA30)*AA$5</f>
        <v>206.00000000013097</v>
      </c>
      <c r="AC31" s="33">
        <v>337.748</v>
      </c>
      <c r="AD31" s="28">
        <f>(AC31-AC30)*AC$5</f>
        <v>0</v>
      </c>
      <c r="AE31" s="49">
        <v>3146.609</v>
      </c>
      <c r="AF31" s="28">
        <f>(AE31-AE30)*AE$5</f>
        <v>255.00000000010914</v>
      </c>
      <c r="AG31" s="29">
        <v>196.292</v>
      </c>
      <c r="AH31" s="28">
        <f>(AG31-AG30)*AG$5</f>
        <v>42.00000000003001</v>
      </c>
      <c r="AI31" s="29">
        <v>16.09</v>
      </c>
      <c r="AJ31" s="28">
        <f>(AI31-AI30)*AI$5</f>
        <v>0</v>
      </c>
      <c r="AK31" s="29">
        <v>30.97</v>
      </c>
      <c r="AL31" s="28">
        <f>(AK31-AK30)*AK$5</f>
        <v>23.9999999999867</v>
      </c>
      <c r="AM31" s="29">
        <v>88.39</v>
      </c>
      <c r="AN31" s="28">
        <f>(AM31-AM30)*AM$5</f>
        <v>0</v>
      </c>
      <c r="AO31" s="57">
        <f t="shared" si="15"/>
        <v>607.0000000001841</v>
      </c>
      <c r="AP31" s="27"/>
      <c r="AQ31" s="28">
        <f>(AP31-AP30)*AP$5</f>
        <v>0</v>
      </c>
      <c r="AR31" s="27"/>
      <c r="AS31" s="28">
        <f>(AR31-AR30)*AR$5</f>
        <v>0</v>
      </c>
      <c r="AT31" s="27"/>
      <c r="AU31" s="28">
        <f>(AT31-AT30)*AT$5</f>
        <v>0</v>
      </c>
      <c r="AV31" s="27"/>
      <c r="AW31" s="28">
        <f>(AV31-AV30)*AV$5</f>
        <v>0</v>
      </c>
      <c r="AX31" s="28"/>
      <c r="AY31" s="10">
        <f t="shared" si="20"/>
        <v>1432.9999999990691</v>
      </c>
    </row>
    <row r="32" spans="1:51" ht="14.25" thickBot="1" thickTop="1">
      <c r="A32" s="5" t="s">
        <v>38</v>
      </c>
      <c r="B32" s="51">
        <v>981.624</v>
      </c>
      <c r="C32" s="14">
        <f>(B32-B30)*B$5</f>
        <v>81.00000000013097</v>
      </c>
      <c r="D32" s="46">
        <v>1124.724</v>
      </c>
      <c r="E32" s="14">
        <f>(D32-D30)*D$5</f>
        <v>127.99999999970169</v>
      </c>
      <c r="F32" s="46">
        <v>1120.445</v>
      </c>
      <c r="G32" s="14">
        <f>(F32-F31)*F$5</f>
        <v>84.00000000006003</v>
      </c>
      <c r="H32" s="29">
        <v>1676.63</v>
      </c>
      <c r="I32" s="14">
        <f>(H32-H30)*H$5</f>
        <v>0</v>
      </c>
      <c r="J32" s="29">
        <v>1325.379</v>
      </c>
      <c r="K32" s="14">
        <f>(J32-J30)*J$5</f>
        <v>1145.9999999988213</v>
      </c>
      <c r="L32" s="29">
        <v>139.335</v>
      </c>
      <c r="M32" s="14">
        <f>(L32-L30)*L$5</f>
        <v>18.000000000085947</v>
      </c>
      <c r="N32" s="29">
        <v>22.215</v>
      </c>
      <c r="O32" s="14">
        <f>(N32-N30)*N$5</f>
        <v>0</v>
      </c>
      <c r="P32" s="29">
        <v>22.842</v>
      </c>
      <c r="Q32" s="14">
        <f>(P32-P30)*P$5</f>
        <v>0</v>
      </c>
      <c r="R32" s="29">
        <v>78.62</v>
      </c>
      <c r="S32" s="14">
        <f>(R32-R30)*R$5</f>
        <v>60.000000000030695</v>
      </c>
      <c r="T32" s="57">
        <f t="shared" si="9"/>
        <v>1516.9999999988306</v>
      </c>
      <c r="U32" s="29">
        <v>1962.481</v>
      </c>
      <c r="V32" s="14">
        <f>(U32-U31)*U$5</f>
        <v>0</v>
      </c>
      <c r="W32" s="30">
        <v>1547.53</v>
      </c>
      <c r="X32" s="14">
        <f>(W32-W31)*W$5</f>
        <v>89.99999999991815</v>
      </c>
      <c r="Y32" s="29">
        <v>339.169</v>
      </c>
      <c r="Z32" s="14">
        <f>(Y32-Y31)*Y$5</f>
        <v>19.99999999998181</v>
      </c>
      <c r="AA32" s="51">
        <v>5163.208</v>
      </c>
      <c r="AB32" s="14">
        <f>(AA32-AA31)*AA$5</f>
        <v>191.99999999909778</v>
      </c>
      <c r="AC32" s="33">
        <v>337.748</v>
      </c>
      <c r="AD32" s="14">
        <f>(AC32-AC31)*AC$5</f>
        <v>0</v>
      </c>
      <c r="AE32" s="51">
        <v>3146.681</v>
      </c>
      <c r="AF32" s="14">
        <f>(AE32-AE31)*AE$5</f>
        <v>216.00000000034925</v>
      </c>
      <c r="AG32" s="29">
        <v>196.299</v>
      </c>
      <c r="AH32" s="14">
        <f>(AG32-AG31)*AG$5</f>
        <v>42.00000000003001</v>
      </c>
      <c r="AI32" s="29">
        <v>16.09</v>
      </c>
      <c r="AJ32" s="14">
        <f>(AI32-AI31)*AI$5</f>
        <v>0</v>
      </c>
      <c r="AK32" s="29">
        <v>30.972</v>
      </c>
      <c r="AL32" s="14">
        <f>(AK32-AK31)*AK$5</f>
        <v>12.000000000014666</v>
      </c>
      <c r="AM32" s="29">
        <v>88.39</v>
      </c>
      <c r="AN32" s="14">
        <f>(AM32-AM31)*AM$5</f>
        <v>0</v>
      </c>
      <c r="AO32" s="57">
        <f t="shared" si="15"/>
        <v>571.9999999993917</v>
      </c>
      <c r="AP32" s="13"/>
      <c r="AQ32" s="14">
        <f>(AP32-AP31)*AP$5</f>
        <v>0</v>
      </c>
      <c r="AR32" s="13"/>
      <c r="AS32" s="14">
        <f>(AR32-AR31)*AR$5</f>
        <v>0</v>
      </c>
      <c r="AT32" s="13"/>
      <c r="AU32" s="14">
        <f>(AT32-AT31)*AT$5</f>
        <v>0</v>
      </c>
      <c r="AV32" s="13"/>
      <c r="AW32" s="14">
        <f>(AV32-AV31)*AV$5</f>
        <v>0</v>
      </c>
      <c r="AX32" s="62"/>
      <c r="AY32" s="10">
        <f t="shared" si="20"/>
        <v>2088.999999998222</v>
      </c>
    </row>
    <row r="33" spans="2:51" ht="14.25" thickBot="1" thickTop="1">
      <c r="B33" s="15"/>
      <c r="C33" s="16">
        <f>SUM(C8:C32)</f>
        <v>1197.0000000000027</v>
      </c>
      <c r="D33" s="15"/>
      <c r="E33" s="16">
        <f>SUM(E8:E32)</f>
        <v>1477.9999999996107</v>
      </c>
      <c r="F33" s="15"/>
      <c r="G33" s="16">
        <f>SUM(G8:G32)</f>
        <v>2451.000000000022</v>
      </c>
      <c r="H33" s="15"/>
      <c r="I33" s="16">
        <f>SUM(I8:I32)</f>
        <v>0</v>
      </c>
      <c r="J33" s="15"/>
      <c r="K33" s="16">
        <f>SUM(K8:K32)</f>
        <v>16673.999999998614</v>
      </c>
      <c r="L33" s="15"/>
      <c r="M33" s="16">
        <f>SUM(M8:M32)</f>
        <v>288.00000000018144</v>
      </c>
      <c r="N33" s="15"/>
      <c r="O33" s="16">
        <f>SUM(O8:O32)</f>
        <v>0</v>
      </c>
      <c r="P33" s="15"/>
      <c r="Q33" s="16">
        <f>SUM(Q8:Q32)</f>
        <v>0</v>
      </c>
      <c r="R33" s="15"/>
      <c r="S33" s="16">
        <f>SUM(S8:S32)</f>
        <v>659.9999999999966</v>
      </c>
      <c r="T33" s="16">
        <f>SUM(T8:T32)</f>
        <v>22747.999999998425</v>
      </c>
      <c r="U33" s="15"/>
      <c r="V33" s="16">
        <f>SUM(V8:V32)</f>
        <v>0</v>
      </c>
      <c r="W33" s="40"/>
      <c r="X33" s="16">
        <f>SUM(X8:X32)</f>
        <v>4049.999999999727</v>
      </c>
      <c r="Y33" s="15"/>
      <c r="Z33" s="16">
        <f>SUM(Z8:Z32)</f>
        <v>480.0000000000182</v>
      </c>
      <c r="AA33" s="15"/>
      <c r="AB33" s="16">
        <f>SUM(AB8:AB32)</f>
        <v>5443.999999999505</v>
      </c>
      <c r="AC33" s="15"/>
      <c r="AD33" s="16">
        <f>SUM(AD8:AD32)</f>
        <v>0</v>
      </c>
      <c r="AE33" s="15"/>
      <c r="AF33" s="16">
        <f>SUM(AF8:AF32)</f>
        <v>5955.000000000382</v>
      </c>
      <c r="AG33" s="15"/>
      <c r="AH33" s="16">
        <f>SUM(AH8:AH32)</f>
        <v>1452.0000000001119</v>
      </c>
      <c r="AI33" s="15"/>
      <c r="AJ33" s="16">
        <f>SUM(AJ8:AJ32)</f>
        <v>47.999999999994714</v>
      </c>
      <c r="AK33" s="15"/>
      <c r="AL33" s="16">
        <f>SUM(AL8:AL32)</f>
        <v>516.0000000000125</v>
      </c>
      <c r="AM33" s="15"/>
      <c r="AN33" s="16">
        <f>SUM(AN8:AN32)</f>
        <v>0</v>
      </c>
      <c r="AO33" s="16" t="e">
        <f>SUM(AO8:AO32)</f>
        <v>#VALUE!</v>
      </c>
      <c r="AP33" s="15"/>
      <c r="AQ33" s="16">
        <f>SUM(AQ8:AQ32)</f>
        <v>0</v>
      </c>
      <c r="AR33" s="15"/>
      <c r="AS33" s="16">
        <f>SUM(AS8:AS32)</f>
        <v>0</v>
      </c>
      <c r="AT33" s="15"/>
      <c r="AU33" s="16">
        <f>SUM(AU8:AU32)</f>
        <v>0</v>
      </c>
      <c r="AV33" s="15"/>
      <c r="AW33" s="17">
        <f>SUM(AW8:AW32)</f>
        <v>0</v>
      </c>
      <c r="AX33" s="58"/>
      <c r="AY33" s="18">
        <f>SUM(T33+V33+X33+Z33+AB33+AD33+AF33+AH33+AJ33+AL33+AN33+AP33+AR33+AT33+AV33+AX33)</f>
        <v>40692.999999998174</v>
      </c>
    </row>
  </sheetData>
  <sheetProtection formatCells="0" formatColumns="0" formatRows="0"/>
  <mergeCells count="50">
    <mergeCell ref="AR6:AS6"/>
    <mergeCell ref="AC6:AD6"/>
    <mergeCell ref="W5:X5"/>
    <mergeCell ref="AG6:AH6"/>
    <mergeCell ref="AC5:AD5"/>
    <mergeCell ref="AK5:AL5"/>
    <mergeCell ref="AK6:AL6"/>
    <mergeCell ref="AI5:AJ5"/>
    <mergeCell ref="AI6:AJ6"/>
    <mergeCell ref="AE6:AF6"/>
    <mergeCell ref="AP5:AQ5"/>
    <mergeCell ref="AA6:AB6"/>
    <mergeCell ref="W6:X6"/>
    <mergeCell ref="AO5:AO6"/>
    <mergeCell ref="AA5:AB5"/>
    <mergeCell ref="L5:M5"/>
    <mergeCell ref="P5:Q5"/>
    <mergeCell ref="P6:Q6"/>
    <mergeCell ref="Y6:Z6"/>
    <mergeCell ref="Y5:Z5"/>
    <mergeCell ref="AV5:AW5"/>
    <mergeCell ref="AV6:AW6"/>
    <mergeCell ref="H5:I5"/>
    <mergeCell ref="H6:I6"/>
    <mergeCell ref="AR5:AS5"/>
    <mergeCell ref="L6:M6"/>
    <mergeCell ref="J5:K5"/>
    <mergeCell ref="AT6:AU6"/>
    <mergeCell ref="AP6:AQ6"/>
    <mergeCell ref="AT5:AU5"/>
    <mergeCell ref="D6:E6"/>
    <mergeCell ref="N5:O5"/>
    <mergeCell ref="AM5:AN5"/>
    <mergeCell ref="AM6:AN6"/>
    <mergeCell ref="F6:G6"/>
    <mergeCell ref="T5:T6"/>
    <mergeCell ref="R5:S5"/>
    <mergeCell ref="R6:S6"/>
    <mergeCell ref="AG5:AH5"/>
    <mergeCell ref="AE5:AF5"/>
    <mergeCell ref="A1:I1"/>
    <mergeCell ref="A2:I2"/>
    <mergeCell ref="F5:G5"/>
    <mergeCell ref="U6:V6"/>
    <mergeCell ref="N6:O6"/>
    <mergeCell ref="B5:C5"/>
    <mergeCell ref="J6:K6"/>
    <mergeCell ref="U5:V5"/>
    <mergeCell ref="B6:C6"/>
    <mergeCell ref="D5:E5"/>
  </mergeCells>
  <printOptions/>
  <pageMargins left="0.3937007874015748" right="0.3937007874015748" top="0.3937007874015748" bottom="0.5905511811023623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4"/>
  <sheetViews>
    <sheetView showZeros="0" defaultGridColor="0" zoomScalePageLayoutView="0" colorId="48" workbookViewId="0" topLeftCell="A1">
      <pane xSplit="1" ySplit="7" topLeftCell="R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8" sqref="D18"/>
    </sheetView>
  </sheetViews>
  <sheetFormatPr defaultColWidth="9.00390625" defaultRowHeight="12.75" outlineLevelCol="1"/>
  <cols>
    <col min="1" max="1" width="6.625" style="0" customWidth="1"/>
    <col min="2" max="2" width="11.00390625" style="0" customWidth="1"/>
    <col min="3" max="3" width="9.875" style="0" customWidth="1"/>
    <col min="4" max="4" width="9.25390625" style="0" customWidth="1"/>
    <col min="5" max="5" width="8.25390625" style="0" customWidth="1"/>
    <col min="6" max="6" width="9.25390625" style="0" customWidth="1"/>
    <col min="7" max="7" width="8.875" style="0" customWidth="1"/>
    <col min="8" max="8" width="9.625" style="0" customWidth="1"/>
    <col min="9" max="9" width="7.875" style="0" customWidth="1"/>
    <col min="10" max="10" width="9.375" style="0" customWidth="1"/>
    <col min="11" max="11" width="10.625" style="0" customWidth="1"/>
    <col min="12" max="12" width="9.125" style="0" customWidth="1"/>
    <col min="13" max="13" width="9.375" style="0" customWidth="1"/>
    <col min="14" max="14" width="8.125" style="0" customWidth="1"/>
    <col min="15" max="15" width="9.25390625" style="0" customWidth="1"/>
    <col min="16" max="16" width="7.75390625" style="0" customWidth="1"/>
    <col min="17" max="17" width="7.875" style="0" customWidth="1"/>
    <col min="18" max="18" width="7.75390625" style="0" customWidth="1"/>
    <col min="19" max="19" width="7.875" style="0" customWidth="1"/>
    <col min="20" max="20" width="11.00390625" style="0" customWidth="1"/>
    <col min="21" max="21" width="10.00390625" style="0" customWidth="1"/>
    <col min="22" max="22" width="9.125" style="0" customWidth="1"/>
    <col min="23" max="23" width="9.625" style="0" customWidth="1"/>
    <col min="24" max="24" width="8.00390625" style="0" customWidth="1"/>
    <col min="25" max="25" width="9.00390625" style="0" customWidth="1"/>
    <col min="26" max="26" width="8.125" style="0" customWidth="1"/>
    <col min="27" max="28" width="10.00390625" style="0" customWidth="1"/>
    <col min="29" max="29" width="9.875" style="0" customWidth="1"/>
    <col min="30" max="30" width="9.625" style="0" customWidth="1"/>
    <col min="31" max="31" width="10.25390625" style="0" customWidth="1"/>
    <col min="32" max="32" width="8.875" style="0" customWidth="1"/>
    <col min="33" max="34" width="9.00390625" style="0" customWidth="1"/>
    <col min="35" max="35" width="9.875" style="0" customWidth="1"/>
    <col min="36" max="36" width="9.25390625" style="0" customWidth="1"/>
    <col min="37" max="37" width="8.375" style="0" customWidth="1"/>
    <col min="38" max="38" width="8.125" style="0" customWidth="1"/>
    <col min="39" max="40" width="8.375" style="0" customWidth="1"/>
    <col min="41" max="41" width="11.625" style="0" customWidth="1"/>
    <col min="42" max="42" width="12.625" style="0" hidden="1" customWidth="1" outlineLevel="1"/>
    <col min="43" max="43" width="13.375" style="0" hidden="1" customWidth="1" outlineLevel="1"/>
    <col min="44" max="44" width="12.625" style="0" hidden="1" customWidth="1" outlineLevel="1"/>
    <col min="45" max="45" width="13.375" style="0" hidden="1" customWidth="1" outlineLevel="1"/>
    <col min="46" max="46" width="12.625" style="0" hidden="1" customWidth="1" outlineLevel="1"/>
    <col min="47" max="47" width="13.375" style="0" hidden="1" customWidth="1" outlineLevel="1"/>
    <col min="48" max="48" width="12.625" style="0" hidden="1" customWidth="1" outlineLevel="1"/>
    <col min="49" max="49" width="13.375" style="0" hidden="1" customWidth="1" outlineLevel="1"/>
    <col min="50" max="50" width="15.125" style="0" customWidth="1" collapsed="1"/>
  </cols>
  <sheetData>
    <row r="1" spans="1:57" ht="13.5" customHeight="1">
      <c r="A1" s="85" t="s">
        <v>34</v>
      </c>
      <c r="B1" s="85"/>
      <c r="C1" s="85"/>
      <c r="D1" s="85"/>
      <c r="E1" s="85"/>
      <c r="F1" s="85"/>
      <c r="G1" s="85"/>
      <c r="H1" s="85"/>
      <c r="I1" s="85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6"/>
      <c r="AZ1" s="6"/>
      <c r="BA1" s="6"/>
      <c r="BB1" s="6"/>
      <c r="BC1" s="6"/>
      <c r="BD1" s="6"/>
      <c r="BE1" s="6"/>
    </row>
    <row r="2" spans="1:57" ht="12" customHeight="1">
      <c r="A2" s="25"/>
      <c r="B2" s="22"/>
      <c r="C2" s="25" t="s">
        <v>43</v>
      </c>
      <c r="D2" s="22"/>
      <c r="E2" s="22"/>
      <c r="F2" s="22"/>
      <c r="G2" s="22"/>
      <c r="H2" s="22"/>
      <c r="I2" s="22"/>
      <c r="J2" s="24"/>
      <c r="K2" s="24"/>
      <c r="L2" s="24"/>
      <c r="M2" s="24"/>
      <c r="N2" s="24"/>
      <c r="O2" s="24"/>
      <c r="P2" s="24"/>
      <c r="Q2" s="24"/>
      <c r="R2" s="24"/>
      <c r="S2" s="24"/>
      <c r="T2" s="21"/>
      <c r="U2" s="24"/>
      <c r="V2" s="24"/>
      <c r="W2" s="24" t="s">
        <v>39</v>
      </c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1"/>
      <c r="AP2" s="24"/>
      <c r="AQ2" s="24"/>
      <c r="AR2" s="24"/>
      <c r="AS2" s="24"/>
      <c r="AT2" s="24"/>
      <c r="AU2" s="24"/>
      <c r="AV2" s="24"/>
      <c r="AW2" s="24"/>
      <c r="AX2" s="24"/>
      <c r="AY2" s="6"/>
      <c r="AZ2" s="6"/>
      <c r="BA2" s="6"/>
      <c r="BB2" s="6"/>
      <c r="BC2" s="6"/>
      <c r="BD2" s="6"/>
      <c r="BE2" s="6"/>
    </row>
    <row r="3" spans="1:57" ht="14.25" customHeight="1">
      <c r="A3" s="23"/>
      <c r="B3" s="23"/>
      <c r="C3" s="23"/>
      <c r="D3" s="23"/>
      <c r="E3" s="23"/>
      <c r="F3" s="23"/>
      <c r="G3" s="23"/>
      <c r="H3" s="23"/>
      <c r="I3" s="2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6"/>
      <c r="AZ3" s="6"/>
      <c r="BA3" s="6"/>
      <c r="BB3" s="6"/>
      <c r="BC3" s="6"/>
      <c r="BD3" s="6"/>
      <c r="BE3" s="6"/>
    </row>
    <row r="4" spans="20:41" ht="12.75" customHeight="1" hidden="1">
      <c r="T4" s="6"/>
      <c r="AO4" s="6"/>
    </row>
    <row r="5" spans="1:55" ht="39.75" customHeight="1">
      <c r="A5" s="2" t="s">
        <v>2</v>
      </c>
      <c r="B5" s="86">
        <v>3000</v>
      </c>
      <c r="C5" s="87"/>
      <c r="D5" s="86">
        <v>2000</v>
      </c>
      <c r="E5" s="87"/>
      <c r="F5" s="86">
        <v>3000</v>
      </c>
      <c r="G5" s="87"/>
      <c r="H5" s="86">
        <v>3000</v>
      </c>
      <c r="I5" s="87"/>
      <c r="J5" s="86">
        <v>6000</v>
      </c>
      <c r="K5" s="87"/>
      <c r="L5" s="94">
        <v>6000</v>
      </c>
      <c r="M5" s="95"/>
      <c r="N5" s="94">
        <v>6000</v>
      </c>
      <c r="O5" s="95"/>
      <c r="P5" s="94">
        <v>6000</v>
      </c>
      <c r="Q5" s="95"/>
      <c r="R5" s="94">
        <v>6000</v>
      </c>
      <c r="S5" s="95"/>
      <c r="T5" s="90" t="s">
        <v>31</v>
      </c>
      <c r="U5" s="86">
        <v>6000</v>
      </c>
      <c r="V5" s="87"/>
      <c r="W5" s="86">
        <v>3000</v>
      </c>
      <c r="X5" s="87"/>
      <c r="Y5" s="86">
        <v>4000</v>
      </c>
      <c r="Z5" s="87"/>
      <c r="AA5" s="86">
        <v>2000</v>
      </c>
      <c r="AB5" s="87"/>
      <c r="AC5" s="86">
        <v>2000</v>
      </c>
      <c r="AD5" s="87"/>
      <c r="AE5" s="86">
        <v>3000</v>
      </c>
      <c r="AF5" s="87"/>
      <c r="AG5" s="94">
        <v>6000</v>
      </c>
      <c r="AH5" s="95"/>
      <c r="AI5" s="94">
        <v>6000</v>
      </c>
      <c r="AJ5" s="95"/>
      <c r="AK5" s="94">
        <v>6000</v>
      </c>
      <c r="AL5" s="95"/>
      <c r="AM5" s="94">
        <v>6000</v>
      </c>
      <c r="AN5" s="95"/>
      <c r="AO5" s="90" t="s">
        <v>31</v>
      </c>
      <c r="AP5" s="86">
        <v>0</v>
      </c>
      <c r="AQ5" s="87"/>
      <c r="AR5" s="86">
        <v>0</v>
      </c>
      <c r="AS5" s="87"/>
      <c r="AT5" s="86">
        <v>0</v>
      </c>
      <c r="AU5" s="87"/>
      <c r="AV5" s="86">
        <v>0</v>
      </c>
      <c r="AW5" s="87"/>
      <c r="AX5" s="6"/>
      <c r="AY5" s="6"/>
      <c r="AZ5" s="6"/>
      <c r="BA5" s="6"/>
      <c r="BB5" s="6"/>
      <c r="BC5" s="6"/>
    </row>
    <row r="6" spans="1:55" ht="31.5" customHeight="1" thickBot="1">
      <c r="A6" s="1" t="s">
        <v>1</v>
      </c>
      <c r="B6" s="88">
        <v>1</v>
      </c>
      <c r="C6" s="89"/>
      <c r="D6" s="88">
        <v>5</v>
      </c>
      <c r="E6" s="89"/>
      <c r="F6" s="88">
        <v>7</v>
      </c>
      <c r="G6" s="89"/>
      <c r="H6" s="88">
        <v>9</v>
      </c>
      <c r="I6" s="89"/>
      <c r="J6" s="88">
        <v>19</v>
      </c>
      <c r="K6" s="89"/>
      <c r="L6" s="96">
        <v>23</v>
      </c>
      <c r="M6" s="97"/>
      <c r="N6" s="96">
        <v>25</v>
      </c>
      <c r="O6" s="97"/>
      <c r="P6" s="96">
        <v>27</v>
      </c>
      <c r="Q6" s="97"/>
      <c r="R6" s="96">
        <v>29</v>
      </c>
      <c r="S6" s="97"/>
      <c r="T6" s="91"/>
      <c r="U6" s="88">
        <v>4</v>
      </c>
      <c r="V6" s="89"/>
      <c r="W6" s="88">
        <v>6</v>
      </c>
      <c r="X6" s="89"/>
      <c r="Y6" s="88">
        <v>8</v>
      </c>
      <c r="Z6" s="89"/>
      <c r="AA6" s="88">
        <v>14</v>
      </c>
      <c r="AB6" s="89"/>
      <c r="AC6" s="88">
        <v>16</v>
      </c>
      <c r="AD6" s="89"/>
      <c r="AE6" s="88">
        <v>18</v>
      </c>
      <c r="AF6" s="89"/>
      <c r="AG6" s="98">
        <v>20</v>
      </c>
      <c r="AH6" s="99"/>
      <c r="AI6" s="98">
        <v>22</v>
      </c>
      <c r="AJ6" s="99"/>
      <c r="AK6" s="98">
        <v>24</v>
      </c>
      <c r="AL6" s="99"/>
      <c r="AM6" s="98">
        <v>26</v>
      </c>
      <c r="AN6" s="99"/>
      <c r="AO6" s="91"/>
      <c r="AP6" s="88" t="s">
        <v>29</v>
      </c>
      <c r="AQ6" s="89"/>
      <c r="AR6" s="88" t="s">
        <v>29</v>
      </c>
      <c r="AS6" s="89"/>
      <c r="AT6" s="88" t="s">
        <v>29</v>
      </c>
      <c r="AU6" s="89"/>
      <c r="AV6" s="88" t="s">
        <v>29</v>
      </c>
      <c r="AW6" s="89"/>
      <c r="AX6" s="7" t="s">
        <v>31</v>
      </c>
      <c r="AY6" s="6"/>
      <c r="AZ6" s="6"/>
      <c r="BA6" s="6"/>
      <c r="BB6" s="6"/>
      <c r="BC6" s="6"/>
    </row>
    <row r="7" spans="1:55" ht="69.75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/>
      <c r="G7" s="4" t="s">
        <v>4</v>
      </c>
      <c r="H7" s="3" t="s">
        <v>3</v>
      </c>
      <c r="I7" s="4" t="s">
        <v>4</v>
      </c>
      <c r="J7" s="3" t="s">
        <v>3</v>
      </c>
      <c r="K7" s="56" t="s">
        <v>4</v>
      </c>
      <c r="L7" s="3" t="s">
        <v>3</v>
      </c>
      <c r="M7" s="56" t="s">
        <v>4</v>
      </c>
      <c r="N7" s="3" t="s">
        <v>3</v>
      </c>
      <c r="O7" s="56" t="s">
        <v>4</v>
      </c>
      <c r="P7" s="3" t="s">
        <v>3</v>
      </c>
      <c r="Q7" s="74" t="s">
        <v>4</v>
      </c>
      <c r="R7" s="3" t="s">
        <v>3</v>
      </c>
      <c r="S7" s="74" t="s">
        <v>4</v>
      </c>
      <c r="T7" s="56" t="s">
        <v>4</v>
      </c>
      <c r="U7" s="3" t="s">
        <v>3</v>
      </c>
      <c r="V7" s="4" t="s">
        <v>4</v>
      </c>
      <c r="W7" s="3" t="s">
        <v>3</v>
      </c>
      <c r="X7" s="4" t="s">
        <v>4</v>
      </c>
      <c r="Y7" s="3" t="s">
        <v>3</v>
      </c>
      <c r="Z7" s="4" t="s">
        <v>4</v>
      </c>
      <c r="AA7" s="3" t="s">
        <v>3</v>
      </c>
      <c r="AB7" s="4" t="s">
        <v>4</v>
      </c>
      <c r="AC7" s="3" t="s">
        <v>3</v>
      </c>
      <c r="AD7" s="4" t="s">
        <v>4</v>
      </c>
      <c r="AE7" s="3" t="s">
        <v>3</v>
      </c>
      <c r="AF7" s="56" t="s">
        <v>4</v>
      </c>
      <c r="AG7" s="3" t="s">
        <v>3</v>
      </c>
      <c r="AH7" s="4" t="s">
        <v>4</v>
      </c>
      <c r="AI7" s="3" t="s">
        <v>3</v>
      </c>
      <c r="AJ7" s="4" t="s">
        <v>4</v>
      </c>
      <c r="AK7" s="3" t="s">
        <v>3</v>
      </c>
      <c r="AL7" s="4" t="s">
        <v>4</v>
      </c>
      <c r="AM7" s="3" t="s">
        <v>3</v>
      </c>
      <c r="AN7" s="4" t="s">
        <v>4</v>
      </c>
      <c r="AO7" s="4" t="s">
        <v>4</v>
      </c>
      <c r="AP7" s="3" t="s">
        <v>3</v>
      </c>
      <c r="AQ7" s="4" t="s">
        <v>4</v>
      </c>
      <c r="AR7" s="3" t="s">
        <v>3</v>
      </c>
      <c r="AS7" s="4" t="s">
        <v>4</v>
      </c>
      <c r="AT7" s="3" t="s">
        <v>3</v>
      </c>
      <c r="AU7" s="4" t="s">
        <v>4</v>
      </c>
      <c r="AV7" s="3" t="s">
        <v>3</v>
      </c>
      <c r="AW7" s="4" t="s">
        <v>4</v>
      </c>
      <c r="AX7" s="19">
        <f>SUM(AX8:AX32)</f>
        <v>103051.99999999302</v>
      </c>
      <c r="AY7" s="6"/>
      <c r="AZ7" s="6"/>
      <c r="BA7" s="6"/>
      <c r="BB7" s="6"/>
      <c r="BC7" s="6"/>
    </row>
    <row r="8" spans="1:50" ht="14.25" thickBot="1" thickTop="1">
      <c r="A8" s="5" t="s">
        <v>5</v>
      </c>
      <c r="B8" s="79">
        <v>3435.492</v>
      </c>
      <c r="C8" s="12"/>
      <c r="D8" s="29">
        <v>1049.861</v>
      </c>
      <c r="E8" s="12"/>
      <c r="F8" s="29">
        <v>3299.995</v>
      </c>
      <c r="G8" s="9">
        <v>0</v>
      </c>
      <c r="H8" s="29">
        <v>3481.64</v>
      </c>
      <c r="I8" s="12"/>
      <c r="J8" s="29">
        <v>5341.531</v>
      </c>
      <c r="K8" s="57">
        <v>0</v>
      </c>
      <c r="L8" s="29">
        <v>610.733</v>
      </c>
      <c r="M8" s="69"/>
      <c r="N8" s="29">
        <v>81.693</v>
      </c>
      <c r="O8" s="69"/>
      <c r="P8" s="29">
        <v>72.51</v>
      </c>
      <c r="Q8" s="70"/>
      <c r="R8" s="29">
        <v>259.1</v>
      </c>
      <c r="S8" s="70"/>
      <c r="T8" s="73">
        <f>C8+E8+G8+I8+K8+M8+O8+Q8+S8</f>
        <v>0</v>
      </c>
      <c r="U8" s="29">
        <v>6500.64</v>
      </c>
      <c r="V8" s="9">
        <v>0</v>
      </c>
      <c r="W8" s="30">
        <v>3007.81</v>
      </c>
      <c r="X8" s="9">
        <v>0</v>
      </c>
      <c r="Y8" s="29">
        <v>333.067</v>
      </c>
      <c r="Z8" s="9">
        <v>0</v>
      </c>
      <c r="AA8" s="29">
        <v>15757.049</v>
      </c>
      <c r="AB8" s="9">
        <v>0</v>
      </c>
      <c r="AC8" s="29">
        <v>2241.85</v>
      </c>
      <c r="AD8" s="9">
        <v>0</v>
      </c>
      <c r="AE8" s="29">
        <v>9200.688</v>
      </c>
      <c r="AF8" s="57">
        <v>0</v>
      </c>
      <c r="AG8" s="29">
        <v>729.542</v>
      </c>
      <c r="AH8" s="69"/>
      <c r="AI8" s="29">
        <v>128.086</v>
      </c>
      <c r="AJ8" s="69"/>
      <c r="AK8" s="29">
        <v>115.717</v>
      </c>
      <c r="AL8" s="70"/>
      <c r="AM8" s="29">
        <v>275.75</v>
      </c>
      <c r="AN8" s="70"/>
      <c r="AO8" s="73">
        <f>V8+X8+Z8+AB8+AD8+AF8+AH8+AJ8+AL8+AN8</f>
        <v>0</v>
      </c>
      <c r="AP8" s="8"/>
      <c r="AQ8" s="9">
        <v>0</v>
      </c>
      <c r="AR8" s="8"/>
      <c r="AS8" s="9">
        <v>0</v>
      </c>
      <c r="AT8" s="8"/>
      <c r="AU8" s="9">
        <v>0</v>
      </c>
      <c r="AV8" s="8"/>
      <c r="AW8" s="9">
        <v>0</v>
      </c>
      <c r="AX8" s="10">
        <f>SUM(C8+E8+G8+I8+K8+M8+O8+V8+X8+Z8+Q8+S8+AB8+AD8+AF8+AQ8+AS8+AU8+AW8+AH8+AJ8+AL8+AN8)</f>
        <v>0</v>
      </c>
    </row>
    <row r="9" spans="1:50" ht="14.25" thickBot="1" thickTop="1">
      <c r="A9" s="5" t="s">
        <v>6</v>
      </c>
      <c r="B9" s="46">
        <v>3435.549</v>
      </c>
      <c r="C9" s="12">
        <f aca="true" t="shared" si="0" ref="C9:C31">(B9-B8)*B$5</f>
        <v>170.999999999367</v>
      </c>
      <c r="D9" s="33">
        <v>1049.89</v>
      </c>
      <c r="E9" s="12">
        <f aca="true" t="shared" si="1" ref="E9:E30">(D9-D8)*D$5</f>
        <v>57.999999999992724</v>
      </c>
      <c r="F9" s="46">
        <v>3300.068</v>
      </c>
      <c r="G9" s="12">
        <f aca="true" t="shared" si="2" ref="G9:I30">(F9-F8)*F$5</f>
        <v>219.00000000096043</v>
      </c>
      <c r="H9" s="29">
        <v>3481.64</v>
      </c>
      <c r="I9" s="12">
        <f t="shared" si="2"/>
        <v>0</v>
      </c>
      <c r="J9" s="29">
        <v>5341.778</v>
      </c>
      <c r="K9" s="66">
        <f aca="true" t="shared" si="3" ref="K9:O30">(J9-J8)*J$5</f>
        <v>1482.0000000017899</v>
      </c>
      <c r="L9" s="29">
        <v>610.744</v>
      </c>
      <c r="M9" s="69">
        <f t="shared" si="3"/>
        <v>66.00000000048567</v>
      </c>
      <c r="N9" s="29">
        <v>81.693</v>
      </c>
      <c r="O9" s="66">
        <f t="shared" si="3"/>
        <v>0</v>
      </c>
      <c r="P9" s="29">
        <v>72.51</v>
      </c>
      <c r="Q9" s="66">
        <f aca="true" t="shared" si="4" ref="Q9:S30">(P9-P8)*P$5</f>
        <v>0</v>
      </c>
      <c r="R9" s="29">
        <v>259.12</v>
      </c>
      <c r="S9" s="66">
        <f t="shared" si="4"/>
        <v>119.99999999989086</v>
      </c>
      <c r="T9" s="73">
        <f aca="true" t="shared" si="5" ref="T9:T32">C9+E9+G9+I9+K9+M9+O9+Q9+S9</f>
        <v>2116.0000000024866</v>
      </c>
      <c r="U9" s="29">
        <v>6500.64</v>
      </c>
      <c r="V9" s="12">
        <f aca="true" t="shared" si="6" ref="V9:V30">(U9-U8)*U$5</f>
        <v>0</v>
      </c>
      <c r="W9" s="30">
        <v>3007.85</v>
      </c>
      <c r="X9" s="12">
        <f aca="true" t="shared" si="7" ref="X9:X30">(W9-W8)*W$5</f>
        <v>119.99999999989086</v>
      </c>
      <c r="Y9" s="46">
        <v>333.075</v>
      </c>
      <c r="Z9" s="12">
        <f aca="true" t="shared" si="8" ref="Z9:Z30">(Y9-Y8)*Y$5</f>
        <v>31.99999999992542</v>
      </c>
      <c r="AA9" s="46">
        <v>15757.281</v>
      </c>
      <c r="AB9" s="12">
        <f aca="true" t="shared" si="9" ref="AB9:AB30">(AA9-AA8)*AA$5</f>
        <v>463.9999999999418</v>
      </c>
      <c r="AC9" s="46">
        <v>2241.85</v>
      </c>
      <c r="AD9" s="12">
        <f aca="true" t="shared" si="10" ref="AD9:AD30">(AC9-AC8)*AC$5</f>
        <v>0</v>
      </c>
      <c r="AE9" s="46">
        <v>9200.813</v>
      </c>
      <c r="AF9" s="66">
        <f aca="true" t="shared" si="11" ref="AF9:AL30">(AE9-AE8)*AE$5</f>
        <v>375</v>
      </c>
      <c r="AG9" s="29">
        <v>729.564</v>
      </c>
      <c r="AH9" s="66">
        <f t="shared" si="11"/>
        <v>131.9999999996071</v>
      </c>
      <c r="AI9" s="29">
        <v>128.09</v>
      </c>
      <c r="AJ9" s="66">
        <f t="shared" si="11"/>
        <v>23.999999999944066</v>
      </c>
      <c r="AK9" s="29">
        <v>115.728</v>
      </c>
      <c r="AL9" s="66">
        <f t="shared" si="11"/>
        <v>65.99999999997408</v>
      </c>
      <c r="AM9" s="29">
        <v>275.75</v>
      </c>
      <c r="AN9" s="66">
        <f aca="true" t="shared" si="12" ref="AN9:AN30">(AM9-AM8)*AM$5</f>
        <v>0</v>
      </c>
      <c r="AO9" s="71">
        <f>V9+X9+Z9+AB9+AD9+AF9+AH9+AJ9</f>
        <v>1146.9999999993092</v>
      </c>
      <c r="AP9" s="11"/>
      <c r="AQ9" s="12">
        <f aca="true" t="shared" si="13" ref="AQ9:AQ30">(AP9-AP8)*AP$5</f>
        <v>0</v>
      </c>
      <c r="AR9" s="11"/>
      <c r="AS9" s="12">
        <f aca="true" t="shared" si="14" ref="AS9:AS30">(AR9-AR8)*AR$5</f>
        <v>0</v>
      </c>
      <c r="AT9" s="11"/>
      <c r="AU9" s="12">
        <f aca="true" t="shared" si="15" ref="AU9:AU30">(AT9-AT8)*AT$5</f>
        <v>0</v>
      </c>
      <c r="AV9" s="11"/>
      <c r="AW9" s="12">
        <f aca="true" t="shared" si="16" ref="AW9:AW30">(AV9-AV8)*AV$5</f>
        <v>0</v>
      </c>
      <c r="AX9" s="10">
        <f aca="true" t="shared" si="17" ref="AX9:AX32">SUM(C9+E9+G9+I9+K9+M9+O9+V9+X9+Z9+Q9+S9+AB9+AD9+AF9+AQ9+AS9+AU9+AW9+AH9+AJ9+AL9+AN9)</f>
        <v>3329.00000000177</v>
      </c>
    </row>
    <row r="10" spans="1:50" ht="14.25" thickBot="1" thickTop="1">
      <c r="A10" s="5" t="s">
        <v>7</v>
      </c>
      <c r="B10" s="46">
        <v>3435.598</v>
      </c>
      <c r="C10" s="12">
        <f t="shared" si="0"/>
        <v>146.99999999993452</v>
      </c>
      <c r="D10" s="33">
        <v>1049.916</v>
      </c>
      <c r="E10" s="12">
        <f t="shared" si="1"/>
        <v>51.99999999967986</v>
      </c>
      <c r="F10" s="46">
        <v>3300.133</v>
      </c>
      <c r="G10" s="12">
        <f t="shared" si="2"/>
        <v>194.99999999879947</v>
      </c>
      <c r="H10" s="29">
        <v>3481.64</v>
      </c>
      <c r="I10" s="12">
        <f t="shared" si="2"/>
        <v>0</v>
      </c>
      <c r="J10" s="29">
        <v>5342.002</v>
      </c>
      <c r="K10" s="66">
        <f t="shared" si="3"/>
        <v>1344.0000000009604</v>
      </c>
      <c r="L10" s="29">
        <v>610.755</v>
      </c>
      <c r="M10" s="69">
        <f t="shared" si="3"/>
        <v>65.99999999980355</v>
      </c>
      <c r="N10" s="29">
        <v>81.693</v>
      </c>
      <c r="O10" s="66">
        <f t="shared" si="3"/>
        <v>0</v>
      </c>
      <c r="P10" s="29">
        <v>72.51</v>
      </c>
      <c r="Q10" s="66">
        <f t="shared" si="4"/>
        <v>0</v>
      </c>
      <c r="R10" s="29">
        <v>259.13</v>
      </c>
      <c r="S10" s="66">
        <f t="shared" si="4"/>
        <v>59.99999999994543</v>
      </c>
      <c r="T10" s="73">
        <f t="shared" si="5"/>
        <v>1863.9999999991232</v>
      </c>
      <c r="U10" s="29">
        <v>6500.64</v>
      </c>
      <c r="V10" s="12">
        <f t="shared" si="6"/>
        <v>0</v>
      </c>
      <c r="W10" s="30">
        <v>3007.89</v>
      </c>
      <c r="X10" s="12">
        <f t="shared" si="7"/>
        <v>119.99999999989086</v>
      </c>
      <c r="Y10" s="46">
        <v>333.083</v>
      </c>
      <c r="Z10" s="12">
        <f t="shared" si="8"/>
        <v>32.000000000152795</v>
      </c>
      <c r="AA10" s="46">
        <v>15757.485</v>
      </c>
      <c r="AB10" s="12">
        <f t="shared" si="9"/>
        <v>407.999999999447</v>
      </c>
      <c r="AC10" s="46">
        <v>2241.85</v>
      </c>
      <c r="AD10" s="12">
        <f t="shared" si="10"/>
        <v>0</v>
      </c>
      <c r="AE10" s="46">
        <v>9200.929</v>
      </c>
      <c r="AF10" s="66">
        <f t="shared" si="11"/>
        <v>347.99999999995634</v>
      </c>
      <c r="AG10" s="29">
        <v>729.585</v>
      </c>
      <c r="AH10" s="66">
        <f t="shared" si="11"/>
        <v>126.0000000004311</v>
      </c>
      <c r="AI10" s="29">
        <v>128.094</v>
      </c>
      <c r="AJ10" s="66">
        <f t="shared" si="11"/>
        <v>23.999999999944066</v>
      </c>
      <c r="AK10" s="29">
        <v>115.737</v>
      </c>
      <c r="AL10" s="66">
        <f t="shared" si="11"/>
        <v>54.000000000002046</v>
      </c>
      <c r="AM10" s="29">
        <v>275.75</v>
      </c>
      <c r="AN10" s="66">
        <f t="shared" si="12"/>
        <v>0</v>
      </c>
      <c r="AO10" s="71">
        <f aca="true" t="shared" si="18" ref="AO10:AO32">V10+X10+Z10+AB10+AD10+AF10+AH10+AJ10</f>
        <v>1057.9999999998222</v>
      </c>
      <c r="AP10" s="11"/>
      <c r="AQ10" s="12">
        <f t="shared" si="13"/>
        <v>0</v>
      </c>
      <c r="AR10" s="11"/>
      <c r="AS10" s="12">
        <f t="shared" si="14"/>
        <v>0</v>
      </c>
      <c r="AT10" s="11"/>
      <c r="AU10" s="12">
        <f t="shared" si="15"/>
        <v>0</v>
      </c>
      <c r="AV10" s="11"/>
      <c r="AW10" s="12">
        <f t="shared" si="16"/>
        <v>0</v>
      </c>
      <c r="AX10" s="10">
        <f t="shared" si="17"/>
        <v>2975.9999999989477</v>
      </c>
    </row>
    <row r="11" spans="1:50" ht="14.25" thickBot="1" thickTop="1">
      <c r="A11" s="5" t="s">
        <v>8</v>
      </c>
      <c r="B11" s="46">
        <v>3435.644</v>
      </c>
      <c r="C11" s="12">
        <f t="shared" si="0"/>
        <v>137.99999999946522</v>
      </c>
      <c r="D11" s="33">
        <v>1049.938</v>
      </c>
      <c r="E11" s="12">
        <f t="shared" si="1"/>
        <v>44.00000000032378</v>
      </c>
      <c r="F11" s="29">
        <v>3300.194</v>
      </c>
      <c r="G11" s="12">
        <f t="shared" si="2"/>
        <v>183.00000000044747</v>
      </c>
      <c r="H11" s="29">
        <v>3481.64</v>
      </c>
      <c r="I11" s="12">
        <f t="shared" si="2"/>
        <v>0</v>
      </c>
      <c r="J11" s="29">
        <v>5342.211</v>
      </c>
      <c r="K11" s="66">
        <f t="shared" si="3"/>
        <v>1253.999999998996</v>
      </c>
      <c r="L11" s="29">
        <v>610.766</v>
      </c>
      <c r="M11" s="69">
        <f t="shared" si="3"/>
        <v>65.99999999980355</v>
      </c>
      <c r="N11" s="29">
        <v>81.693</v>
      </c>
      <c r="O11" s="66">
        <f t="shared" si="3"/>
        <v>0</v>
      </c>
      <c r="P11" s="29">
        <v>72.51</v>
      </c>
      <c r="Q11" s="66">
        <f t="shared" si="4"/>
        <v>0</v>
      </c>
      <c r="R11" s="29">
        <v>259.14</v>
      </c>
      <c r="S11" s="66">
        <f t="shared" si="4"/>
        <v>59.99999999994543</v>
      </c>
      <c r="T11" s="73">
        <f t="shared" si="5"/>
        <v>1744.9999999989814</v>
      </c>
      <c r="U11" s="29">
        <v>6500.64</v>
      </c>
      <c r="V11" s="12">
        <f t="shared" si="6"/>
        <v>0</v>
      </c>
      <c r="W11" s="30">
        <v>3007.93</v>
      </c>
      <c r="X11" s="12">
        <f t="shared" si="7"/>
        <v>119.99999999989086</v>
      </c>
      <c r="Y11" s="46">
        <v>333.091</v>
      </c>
      <c r="Z11" s="12">
        <f t="shared" si="8"/>
        <v>31.99999999992542</v>
      </c>
      <c r="AA11" s="46">
        <v>15757.673</v>
      </c>
      <c r="AB11" s="12">
        <f t="shared" si="9"/>
        <v>376.0000000002037</v>
      </c>
      <c r="AC11" s="46">
        <v>2241.85</v>
      </c>
      <c r="AD11" s="12">
        <f t="shared" si="10"/>
        <v>0</v>
      </c>
      <c r="AE11" s="46">
        <v>9201.049</v>
      </c>
      <c r="AF11" s="66">
        <f t="shared" si="11"/>
        <v>360.00000000240107</v>
      </c>
      <c r="AG11" s="29">
        <v>729.605</v>
      </c>
      <c r="AH11" s="66">
        <f t="shared" si="11"/>
        <v>119.99999999989086</v>
      </c>
      <c r="AI11" s="29">
        <v>128.099</v>
      </c>
      <c r="AJ11" s="66">
        <f t="shared" si="11"/>
        <v>29.999999999972715</v>
      </c>
      <c r="AK11" s="29">
        <v>115.746</v>
      </c>
      <c r="AL11" s="66">
        <f t="shared" si="11"/>
        <v>54.000000000002046</v>
      </c>
      <c r="AM11" s="29">
        <v>275.75</v>
      </c>
      <c r="AN11" s="66">
        <f t="shared" si="12"/>
        <v>0</v>
      </c>
      <c r="AO11" s="71">
        <f t="shared" si="18"/>
        <v>1038.0000000022847</v>
      </c>
      <c r="AP11" s="11"/>
      <c r="AQ11" s="12">
        <f t="shared" si="13"/>
        <v>0</v>
      </c>
      <c r="AR11" s="11"/>
      <c r="AS11" s="12">
        <f t="shared" si="14"/>
        <v>0</v>
      </c>
      <c r="AT11" s="11"/>
      <c r="AU11" s="12">
        <f t="shared" si="15"/>
        <v>0</v>
      </c>
      <c r="AV11" s="11"/>
      <c r="AW11" s="12">
        <f t="shared" si="16"/>
        <v>0</v>
      </c>
      <c r="AX11" s="10">
        <f t="shared" si="17"/>
        <v>2837.000000001268</v>
      </c>
    </row>
    <row r="12" spans="1:50" ht="14.25" thickBot="1" thickTop="1">
      <c r="A12" s="5" t="s">
        <v>9</v>
      </c>
      <c r="B12" s="46">
        <v>3435.688</v>
      </c>
      <c r="C12" s="12">
        <f t="shared" si="0"/>
        <v>132.00000000097134</v>
      </c>
      <c r="D12" s="33">
        <v>1049.959</v>
      </c>
      <c r="E12" s="12">
        <f t="shared" si="1"/>
        <v>41.99999999991633</v>
      </c>
      <c r="F12" s="29">
        <v>3300.254</v>
      </c>
      <c r="G12" s="12">
        <f t="shared" si="2"/>
        <v>179.9999999998363</v>
      </c>
      <c r="H12" s="29">
        <v>3481.64</v>
      </c>
      <c r="I12" s="12">
        <f t="shared" si="2"/>
        <v>0</v>
      </c>
      <c r="J12" s="29">
        <v>5342.416</v>
      </c>
      <c r="K12" s="66">
        <f t="shared" si="3"/>
        <v>1229.9999999995634</v>
      </c>
      <c r="L12" s="29">
        <v>610.777</v>
      </c>
      <c r="M12" s="69">
        <f t="shared" si="3"/>
        <v>66.00000000048567</v>
      </c>
      <c r="N12" s="29">
        <v>81.693</v>
      </c>
      <c r="O12" s="66">
        <f t="shared" si="3"/>
        <v>0</v>
      </c>
      <c r="P12" s="29">
        <v>72.51</v>
      </c>
      <c r="Q12" s="66">
        <f t="shared" si="4"/>
        <v>0</v>
      </c>
      <c r="R12" s="29">
        <v>259.15</v>
      </c>
      <c r="S12" s="66">
        <f t="shared" si="4"/>
        <v>59.99999999994543</v>
      </c>
      <c r="T12" s="73">
        <f t="shared" si="5"/>
        <v>1710.0000000007185</v>
      </c>
      <c r="U12" s="29">
        <v>6500.64</v>
      </c>
      <c r="V12" s="12">
        <f t="shared" si="6"/>
        <v>0</v>
      </c>
      <c r="W12" s="30">
        <v>3007.97</v>
      </c>
      <c r="X12" s="12">
        <f t="shared" si="7"/>
        <v>119.99999999989086</v>
      </c>
      <c r="Y12" s="46">
        <v>333.1</v>
      </c>
      <c r="Z12" s="12">
        <f t="shared" si="8"/>
        <v>36.00000000005821</v>
      </c>
      <c r="AA12" s="46">
        <v>15757.86</v>
      </c>
      <c r="AB12" s="12">
        <f t="shared" si="9"/>
        <v>373.9999999997963</v>
      </c>
      <c r="AC12" s="46">
        <v>2241.85</v>
      </c>
      <c r="AD12" s="12">
        <f t="shared" si="10"/>
        <v>0</v>
      </c>
      <c r="AE12" s="46">
        <v>9201.164</v>
      </c>
      <c r="AF12" s="66">
        <f t="shared" si="11"/>
        <v>344.99999999934516</v>
      </c>
      <c r="AG12" s="29">
        <v>729.625</v>
      </c>
      <c r="AH12" s="66">
        <f t="shared" si="11"/>
        <v>119.99999999989086</v>
      </c>
      <c r="AI12" s="29">
        <v>128.103</v>
      </c>
      <c r="AJ12" s="66">
        <f t="shared" si="11"/>
        <v>24.000000000114596</v>
      </c>
      <c r="AK12" s="29">
        <v>115.754</v>
      </c>
      <c r="AL12" s="66">
        <f t="shared" si="11"/>
        <v>48.00000000005866</v>
      </c>
      <c r="AM12" s="29">
        <v>275.75</v>
      </c>
      <c r="AN12" s="66">
        <f t="shared" si="12"/>
        <v>0</v>
      </c>
      <c r="AO12" s="71">
        <f t="shared" si="18"/>
        <v>1018.999999999096</v>
      </c>
      <c r="AP12" s="11"/>
      <c r="AQ12" s="12">
        <f t="shared" si="13"/>
        <v>0</v>
      </c>
      <c r="AR12" s="11"/>
      <c r="AS12" s="12">
        <f t="shared" si="14"/>
        <v>0</v>
      </c>
      <c r="AT12" s="11"/>
      <c r="AU12" s="12">
        <f t="shared" si="15"/>
        <v>0</v>
      </c>
      <c r="AV12" s="11"/>
      <c r="AW12" s="12">
        <f t="shared" si="16"/>
        <v>0</v>
      </c>
      <c r="AX12" s="10">
        <f t="shared" si="17"/>
        <v>2776.999999999873</v>
      </c>
    </row>
    <row r="13" spans="1:50" ht="14.25" thickBot="1" thickTop="1">
      <c r="A13" s="5" t="s">
        <v>10</v>
      </c>
      <c r="B13" s="46">
        <v>3435.732</v>
      </c>
      <c r="C13" s="12">
        <f t="shared" si="0"/>
        <v>131.9999999996071</v>
      </c>
      <c r="D13" s="33">
        <v>1049.98</v>
      </c>
      <c r="E13" s="12">
        <f t="shared" si="1"/>
        <v>41.99999999991633</v>
      </c>
      <c r="F13" s="29">
        <v>3300.315</v>
      </c>
      <c r="G13" s="12">
        <f t="shared" si="2"/>
        <v>183.00000000044747</v>
      </c>
      <c r="H13" s="29">
        <v>3481.64</v>
      </c>
      <c r="I13" s="12">
        <f t="shared" si="2"/>
        <v>0</v>
      </c>
      <c r="J13" s="29">
        <v>5342.63</v>
      </c>
      <c r="K13" s="66">
        <f t="shared" si="3"/>
        <v>1283.9999999996508</v>
      </c>
      <c r="L13" s="29">
        <v>610.787</v>
      </c>
      <c r="M13" s="69">
        <f t="shared" si="3"/>
        <v>59.99999999994543</v>
      </c>
      <c r="N13" s="29">
        <v>81.693</v>
      </c>
      <c r="O13" s="66">
        <f t="shared" si="3"/>
        <v>0</v>
      </c>
      <c r="P13" s="29">
        <v>72.51</v>
      </c>
      <c r="Q13" s="66">
        <f t="shared" si="4"/>
        <v>0</v>
      </c>
      <c r="R13" s="29">
        <v>259.16</v>
      </c>
      <c r="S13" s="66">
        <f t="shared" si="4"/>
        <v>60.00000000028649</v>
      </c>
      <c r="T13" s="73">
        <f t="shared" si="5"/>
        <v>1760.9999999998536</v>
      </c>
      <c r="U13" s="29">
        <v>6500.64</v>
      </c>
      <c r="V13" s="12">
        <f t="shared" si="6"/>
        <v>0</v>
      </c>
      <c r="W13" s="30">
        <v>3008.01</v>
      </c>
      <c r="X13" s="12">
        <f t="shared" si="7"/>
        <v>120.0000000012551</v>
      </c>
      <c r="Y13" s="46">
        <v>333.108</v>
      </c>
      <c r="Z13" s="12">
        <f t="shared" si="8"/>
        <v>31.99999999992542</v>
      </c>
      <c r="AA13" s="46">
        <v>15758.046</v>
      </c>
      <c r="AB13" s="12">
        <f t="shared" si="9"/>
        <v>371.9999999993888</v>
      </c>
      <c r="AC13" s="46">
        <v>2241.85</v>
      </c>
      <c r="AD13" s="12">
        <f t="shared" si="10"/>
        <v>0</v>
      </c>
      <c r="AE13" s="46">
        <v>9201.282</v>
      </c>
      <c r="AF13" s="66">
        <f t="shared" si="11"/>
        <v>353.99999999572174</v>
      </c>
      <c r="AG13" s="29">
        <v>729.646</v>
      </c>
      <c r="AH13" s="66">
        <f t="shared" si="11"/>
        <v>125.99999999974898</v>
      </c>
      <c r="AI13" s="29">
        <v>128.108</v>
      </c>
      <c r="AJ13" s="66">
        <f t="shared" si="11"/>
        <v>29.999999999972715</v>
      </c>
      <c r="AK13" s="29">
        <v>115.762</v>
      </c>
      <c r="AL13" s="66">
        <f t="shared" si="11"/>
        <v>47.9999999999734</v>
      </c>
      <c r="AM13" s="29">
        <v>275.75</v>
      </c>
      <c r="AN13" s="66">
        <f t="shared" si="12"/>
        <v>0</v>
      </c>
      <c r="AO13" s="71">
        <f t="shared" si="18"/>
        <v>1033.9999999960128</v>
      </c>
      <c r="AP13" s="11"/>
      <c r="AQ13" s="12">
        <f t="shared" si="13"/>
        <v>0</v>
      </c>
      <c r="AR13" s="11"/>
      <c r="AS13" s="12">
        <f t="shared" si="14"/>
        <v>0</v>
      </c>
      <c r="AT13" s="11"/>
      <c r="AU13" s="12">
        <f t="shared" si="15"/>
        <v>0</v>
      </c>
      <c r="AV13" s="11"/>
      <c r="AW13" s="12">
        <f t="shared" si="16"/>
        <v>0</v>
      </c>
      <c r="AX13" s="10">
        <f t="shared" si="17"/>
        <v>2842.99999999584</v>
      </c>
    </row>
    <row r="14" spans="1:50" ht="14.25" thickBot="1" thickTop="1">
      <c r="A14" s="5" t="s">
        <v>11</v>
      </c>
      <c r="B14" s="46">
        <v>3435.778</v>
      </c>
      <c r="C14" s="12">
        <f t="shared" si="0"/>
        <v>137.99999999946522</v>
      </c>
      <c r="D14" s="33">
        <v>1050</v>
      </c>
      <c r="E14" s="12">
        <f t="shared" si="1"/>
        <v>39.99999999996362</v>
      </c>
      <c r="F14" s="29">
        <v>3300.377</v>
      </c>
      <c r="G14" s="12">
        <f t="shared" si="2"/>
        <v>185.9999999996944</v>
      </c>
      <c r="H14" s="29">
        <v>3481.64</v>
      </c>
      <c r="I14" s="12">
        <f t="shared" si="2"/>
        <v>0</v>
      </c>
      <c r="J14" s="29">
        <v>5342.826</v>
      </c>
      <c r="K14" s="66">
        <f t="shared" si="3"/>
        <v>1175.9999999994761</v>
      </c>
      <c r="L14" s="29">
        <v>610.798</v>
      </c>
      <c r="M14" s="69">
        <f t="shared" si="3"/>
        <v>65.99999999980355</v>
      </c>
      <c r="N14" s="29">
        <v>81.693</v>
      </c>
      <c r="O14" s="66">
        <f t="shared" si="3"/>
        <v>0</v>
      </c>
      <c r="P14" s="29">
        <v>72.51</v>
      </c>
      <c r="Q14" s="66">
        <f t="shared" si="4"/>
        <v>0</v>
      </c>
      <c r="R14" s="29">
        <v>259.17</v>
      </c>
      <c r="S14" s="66">
        <f t="shared" si="4"/>
        <v>59.99999999994543</v>
      </c>
      <c r="T14" s="73">
        <f t="shared" si="5"/>
        <v>1665.9999999983484</v>
      </c>
      <c r="U14" s="29">
        <v>6500.64</v>
      </c>
      <c r="V14" s="12">
        <f t="shared" si="6"/>
        <v>0</v>
      </c>
      <c r="W14" s="30">
        <v>3008.04</v>
      </c>
      <c r="X14" s="12">
        <f t="shared" si="7"/>
        <v>89.99999999923602</v>
      </c>
      <c r="Y14" s="46">
        <v>333.116</v>
      </c>
      <c r="Z14" s="12">
        <f t="shared" si="8"/>
        <v>31.99999999992542</v>
      </c>
      <c r="AA14" s="46">
        <v>15758.233</v>
      </c>
      <c r="AB14" s="12">
        <f t="shared" si="9"/>
        <v>373.9999999997963</v>
      </c>
      <c r="AC14" s="46">
        <v>2241.85</v>
      </c>
      <c r="AD14" s="12">
        <f t="shared" si="10"/>
        <v>0</v>
      </c>
      <c r="AE14" s="46">
        <v>9201.394</v>
      </c>
      <c r="AF14" s="66">
        <f t="shared" si="11"/>
        <v>336.0000000029686</v>
      </c>
      <c r="AG14" s="29">
        <v>729.668</v>
      </c>
      <c r="AH14" s="66">
        <f t="shared" si="11"/>
        <v>132.00000000028922</v>
      </c>
      <c r="AI14" s="29">
        <v>128.112</v>
      </c>
      <c r="AJ14" s="66">
        <f t="shared" si="11"/>
        <v>23.999999999944066</v>
      </c>
      <c r="AK14" s="29">
        <v>115.77</v>
      </c>
      <c r="AL14" s="66">
        <f t="shared" si="11"/>
        <v>47.9999999999734</v>
      </c>
      <c r="AM14" s="29">
        <v>275.75</v>
      </c>
      <c r="AN14" s="66">
        <f t="shared" si="12"/>
        <v>0</v>
      </c>
      <c r="AO14" s="71">
        <f t="shared" si="18"/>
        <v>988.0000000021596</v>
      </c>
      <c r="AP14" s="11"/>
      <c r="AQ14" s="12">
        <f t="shared" si="13"/>
        <v>0</v>
      </c>
      <c r="AR14" s="11"/>
      <c r="AS14" s="12">
        <f t="shared" si="14"/>
        <v>0</v>
      </c>
      <c r="AT14" s="11"/>
      <c r="AU14" s="12">
        <f t="shared" si="15"/>
        <v>0</v>
      </c>
      <c r="AV14" s="11"/>
      <c r="AW14" s="12">
        <f t="shared" si="16"/>
        <v>0</v>
      </c>
      <c r="AX14" s="10">
        <f t="shared" si="17"/>
        <v>2702.000000000481</v>
      </c>
    </row>
    <row r="15" spans="1:50" ht="14.25" thickBot="1" thickTop="1">
      <c r="A15" s="5" t="s">
        <v>12</v>
      </c>
      <c r="B15" s="46">
        <v>3435.843</v>
      </c>
      <c r="C15" s="12">
        <f t="shared" si="0"/>
        <v>195.0000000001637</v>
      </c>
      <c r="D15" s="33">
        <v>1050.024</v>
      </c>
      <c r="E15" s="12">
        <f t="shared" si="1"/>
        <v>47.999999999774445</v>
      </c>
      <c r="F15" s="29">
        <v>3300.449</v>
      </c>
      <c r="G15" s="12">
        <f t="shared" si="2"/>
        <v>216.00000000034925</v>
      </c>
      <c r="H15" s="29">
        <v>3481.64</v>
      </c>
      <c r="I15" s="12">
        <f t="shared" si="2"/>
        <v>0</v>
      </c>
      <c r="J15" s="29">
        <v>5343.075</v>
      </c>
      <c r="K15" s="66">
        <f t="shared" si="3"/>
        <v>1493.9999999987776</v>
      </c>
      <c r="L15" s="29">
        <v>610.809</v>
      </c>
      <c r="M15" s="69">
        <f t="shared" si="3"/>
        <v>65.99999999980355</v>
      </c>
      <c r="N15" s="29">
        <v>81.693</v>
      </c>
      <c r="O15" s="66">
        <f t="shared" si="3"/>
        <v>0</v>
      </c>
      <c r="P15" s="29">
        <v>72.51</v>
      </c>
      <c r="Q15" s="66">
        <f t="shared" si="4"/>
        <v>0</v>
      </c>
      <c r="R15" s="29">
        <v>259.18</v>
      </c>
      <c r="S15" s="66">
        <f t="shared" si="4"/>
        <v>59.99999999994543</v>
      </c>
      <c r="T15" s="73">
        <f t="shared" si="5"/>
        <v>2078.999999998814</v>
      </c>
      <c r="U15" s="29">
        <v>6500.64</v>
      </c>
      <c r="V15" s="12">
        <f t="shared" si="6"/>
        <v>0</v>
      </c>
      <c r="W15" s="30">
        <v>3008.04</v>
      </c>
      <c r="X15" s="12">
        <f t="shared" si="7"/>
        <v>0</v>
      </c>
      <c r="Y15" s="46">
        <v>333.125</v>
      </c>
      <c r="Z15" s="12">
        <f t="shared" si="8"/>
        <v>36.00000000005821</v>
      </c>
      <c r="AA15" s="46">
        <v>15758.476</v>
      </c>
      <c r="AB15" s="12">
        <f t="shared" si="9"/>
        <v>486.0000000007858</v>
      </c>
      <c r="AC15" s="46">
        <v>2241.85</v>
      </c>
      <c r="AD15" s="12">
        <f t="shared" si="10"/>
        <v>0</v>
      </c>
      <c r="AE15" s="46">
        <v>9201.53</v>
      </c>
      <c r="AF15" s="66">
        <f t="shared" si="11"/>
        <v>408.000000001266</v>
      </c>
      <c r="AG15" s="29">
        <v>729.696</v>
      </c>
      <c r="AH15" s="66">
        <f t="shared" si="11"/>
        <v>168.00000000012005</v>
      </c>
      <c r="AI15" s="29">
        <v>128.116</v>
      </c>
      <c r="AJ15" s="66">
        <f t="shared" si="11"/>
        <v>24.000000000114596</v>
      </c>
      <c r="AK15" s="29">
        <v>115.782</v>
      </c>
      <c r="AL15" s="66">
        <f t="shared" si="11"/>
        <v>72.00000000000273</v>
      </c>
      <c r="AM15" s="29">
        <v>275.75</v>
      </c>
      <c r="AN15" s="66">
        <f t="shared" si="12"/>
        <v>0</v>
      </c>
      <c r="AO15" s="71">
        <f t="shared" si="18"/>
        <v>1122.0000000023447</v>
      </c>
      <c r="AP15" s="11"/>
      <c r="AQ15" s="12">
        <f t="shared" si="13"/>
        <v>0</v>
      </c>
      <c r="AR15" s="11"/>
      <c r="AS15" s="12">
        <f t="shared" si="14"/>
        <v>0</v>
      </c>
      <c r="AT15" s="11"/>
      <c r="AU15" s="12">
        <f t="shared" si="15"/>
        <v>0</v>
      </c>
      <c r="AV15" s="11"/>
      <c r="AW15" s="12">
        <f t="shared" si="16"/>
        <v>0</v>
      </c>
      <c r="AX15" s="10">
        <f t="shared" si="17"/>
        <v>3273.0000000011614</v>
      </c>
    </row>
    <row r="16" spans="1:50" ht="14.25" thickBot="1" thickTop="1">
      <c r="A16" s="5" t="s">
        <v>13</v>
      </c>
      <c r="B16" s="46">
        <v>3435.939</v>
      </c>
      <c r="C16" s="12">
        <f t="shared" si="0"/>
        <v>288.0000000000109</v>
      </c>
      <c r="D16" s="33">
        <v>1050.056</v>
      </c>
      <c r="E16" s="12">
        <f t="shared" si="1"/>
        <v>64.00000000030559</v>
      </c>
      <c r="F16" s="29">
        <v>3300.557</v>
      </c>
      <c r="G16" s="12">
        <f t="shared" si="2"/>
        <v>323.9999999991596</v>
      </c>
      <c r="H16" s="29">
        <v>3481.64</v>
      </c>
      <c r="I16" s="12">
        <f t="shared" si="2"/>
        <v>0</v>
      </c>
      <c r="J16" s="29">
        <v>5343.436</v>
      </c>
      <c r="K16" s="66">
        <f t="shared" si="3"/>
        <v>2165.999999999258</v>
      </c>
      <c r="L16" s="29">
        <v>610.827</v>
      </c>
      <c r="M16" s="69">
        <f t="shared" si="3"/>
        <v>108.00000000017462</v>
      </c>
      <c r="N16" s="29">
        <v>81.693</v>
      </c>
      <c r="O16" s="66">
        <f t="shared" si="3"/>
        <v>0</v>
      </c>
      <c r="P16" s="29">
        <v>72.51</v>
      </c>
      <c r="Q16" s="66">
        <f t="shared" si="4"/>
        <v>0</v>
      </c>
      <c r="R16" s="29">
        <v>259.2</v>
      </c>
      <c r="S16" s="66">
        <f t="shared" si="4"/>
        <v>119.99999999989086</v>
      </c>
      <c r="T16" s="73">
        <f t="shared" si="5"/>
        <v>3069.9999999987995</v>
      </c>
      <c r="U16" s="29">
        <v>6500.64</v>
      </c>
      <c r="V16" s="12">
        <f t="shared" si="6"/>
        <v>0</v>
      </c>
      <c r="W16" s="30">
        <v>3008.19</v>
      </c>
      <c r="X16" s="12">
        <f t="shared" si="7"/>
        <v>450.00000000027285</v>
      </c>
      <c r="Y16" s="46">
        <v>333.135</v>
      </c>
      <c r="Z16" s="12">
        <f t="shared" si="8"/>
        <v>39.99999999996362</v>
      </c>
      <c r="AA16" s="46">
        <v>15758.844</v>
      </c>
      <c r="AB16" s="12">
        <f t="shared" si="9"/>
        <v>735.9999999971478</v>
      </c>
      <c r="AC16" s="46">
        <v>2241.85</v>
      </c>
      <c r="AD16" s="12">
        <f t="shared" si="10"/>
        <v>0</v>
      </c>
      <c r="AE16" s="46">
        <v>9201.735</v>
      </c>
      <c r="AF16" s="66">
        <f t="shared" si="11"/>
        <v>614.9999999997817</v>
      </c>
      <c r="AG16" s="29">
        <v>729.744</v>
      </c>
      <c r="AH16" s="66">
        <f t="shared" si="11"/>
        <v>288.0000000000109</v>
      </c>
      <c r="AI16" s="29">
        <v>128.122</v>
      </c>
      <c r="AJ16" s="66">
        <f t="shared" si="11"/>
        <v>36.000000000001364</v>
      </c>
      <c r="AK16" s="29">
        <v>115.8</v>
      </c>
      <c r="AL16" s="66">
        <f t="shared" si="11"/>
        <v>108.00000000000409</v>
      </c>
      <c r="AM16" s="29">
        <v>275.75</v>
      </c>
      <c r="AN16" s="66">
        <f t="shared" si="12"/>
        <v>0</v>
      </c>
      <c r="AO16" s="71">
        <f t="shared" si="18"/>
        <v>2164.9999999971783</v>
      </c>
      <c r="AP16" s="11"/>
      <c r="AQ16" s="12">
        <f t="shared" si="13"/>
        <v>0</v>
      </c>
      <c r="AR16" s="11"/>
      <c r="AS16" s="12">
        <f t="shared" si="14"/>
        <v>0</v>
      </c>
      <c r="AT16" s="11"/>
      <c r="AU16" s="12">
        <f t="shared" si="15"/>
        <v>0</v>
      </c>
      <c r="AV16" s="11"/>
      <c r="AW16" s="12">
        <f t="shared" si="16"/>
        <v>0</v>
      </c>
      <c r="AX16" s="10">
        <f t="shared" si="17"/>
        <v>5342.999999995982</v>
      </c>
    </row>
    <row r="17" spans="1:50" ht="14.25" thickBot="1" thickTop="1">
      <c r="A17" s="5" t="s">
        <v>14</v>
      </c>
      <c r="B17" s="46">
        <v>3435.989</v>
      </c>
      <c r="C17" s="12">
        <f t="shared" si="0"/>
        <v>150.0000000005457</v>
      </c>
      <c r="D17" s="33">
        <v>1050.075</v>
      </c>
      <c r="E17" s="12">
        <f t="shared" si="1"/>
        <v>38.000000000010914</v>
      </c>
      <c r="F17" s="29">
        <v>3300.619</v>
      </c>
      <c r="G17" s="12">
        <f t="shared" si="2"/>
        <v>186.00000000105865</v>
      </c>
      <c r="H17" s="29">
        <v>3481.64</v>
      </c>
      <c r="I17" s="12">
        <f t="shared" si="2"/>
        <v>0</v>
      </c>
      <c r="J17" s="29">
        <v>5343.655</v>
      </c>
      <c r="K17" s="66">
        <f t="shared" si="3"/>
        <v>1314.0000000003056</v>
      </c>
      <c r="L17" s="29">
        <v>610.838</v>
      </c>
      <c r="M17" s="69">
        <f t="shared" si="3"/>
        <v>65.99999999980355</v>
      </c>
      <c r="N17" s="29">
        <v>81.693</v>
      </c>
      <c r="O17" s="66">
        <f t="shared" si="3"/>
        <v>0</v>
      </c>
      <c r="P17" s="29">
        <v>72.51</v>
      </c>
      <c r="Q17" s="66">
        <f t="shared" si="4"/>
        <v>0</v>
      </c>
      <c r="R17" s="29">
        <v>259.22</v>
      </c>
      <c r="S17" s="66">
        <f t="shared" si="4"/>
        <v>120.00000000023192</v>
      </c>
      <c r="T17" s="73">
        <f t="shared" si="5"/>
        <v>1874.0000000019563</v>
      </c>
      <c r="U17" s="29">
        <v>6500.64</v>
      </c>
      <c r="V17" s="12">
        <f t="shared" si="6"/>
        <v>0</v>
      </c>
      <c r="W17" s="30">
        <v>3008.32</v>
      </c>
      <c r="X17" s="12">
        <f t="shared" si="7"/>
        <v>390.0000000003274</v>
      </c>
      <c r="Y17" s="46">
        <v>333.14</v>
      </c>
      <c r="Z17" s="12">
        <f t="shared" si="8"/>
        <v>19.99999999998181</v>
      </c>
      <c r="AA17" s="46">
        <v>15759.036</v>
      </c>
      <c r="AB17" s="12">
        <f t="shared" si="9"/>
        <v>384.00000000183354</v>
      </c>
      <c r="AC17" s="46">
        <v>2241.85</v>
      </c>
      <c r="AD17" s="12">
        <f t="shared" si="10"/>
        <v>0</v>
      </c>
      <c r="AE17" s="46">
        <v>9201.872</v>
      </c>
      <c r="AF17" s="66">
        <f t="shared" si="11"/>
        <v>410.99999999642023</v>
      </c>
      <c r="AG17" s="29">
        <v>729.774</v>
      </c>
      <c r="AH17" s="66">
        <f t="shared" si="11"/>
        <v>179.9999999998363</v>
      </c>
      <c r="AI17" s="29">
        <v>128.125</v>
      </c>
      <c r="AJ17" s="66">
        <f t="shared" si="11"/>
        <v>17.999999999915417</v>
      </c>
      <c r="AK17" s="29">
        <v>115.81</v>
      </c>
      <c r="AL17" s="66">
        <f t="shared" si="11"/>
        <v>60.000000000030695</v>
      </c>
      <c r="AM17" s="29">
        <v>275.75</v>
      </c>
      <c r="AN17" s="66">
        <f t="shared" si="12"/>
        <v>0</v>
      </c>
      <c r="AO17" s="71">
        <f t="shared" si="18"/>
        <v>1402.9999999983147</v>
      </c>
      <c r="AP17" s="11"/>
      <c r="AQ17" s="12">
        <f t="shared" si="13"/>
        <v>0</v>
      </c>
      <c r="AR17" s="11"/>
      <c r="AS17" s="12">
        <f t="shared" si="14"/>
        <v>0</v>
      </c>
      <c r="AT17" s="11"/>
      <c r="AU17" s="12">
        <f t="shared" si="15"/>
        <v>0</v>
      </c>
      <c r="AV17" s="11"/>
      <c r="AW17" s="12">
        <f t="shared" si="16"/>
        <v>0</v>
      </c>
      <c r="AX17" s="10">
        <f t="shared" si="17"/>
        <v>3337.000000000302</v>
      </c>
    </row>
    <row r="18" spans="1:50" ht="14.25" thickBot="1" thickTop="1">
      <c r="A18" s="5" t="s">
        <v>15</v>
      </c>
      <c r="B18" s="46">
        <v>3436.077</v>
      </c>
      <c r="C18" s="12">
        <f t="shared" si="0"/>
        <v>264.00000000057844</v>
      </c>
      <c r="D18" s="33">
        <v>1050.11</v>
      </c>
      <c r="E18" s="12">
        <f t="shared" si="1"/>
        <v>69.99999999970896</v>
      </c>
      <c r="F18" s="29">
        <v>3300.736</v>
      </c>
      <c r="G18" s="12">
        <f t="shared" si="2"/>
        <v>350.9999999992033</v>
      </c>
      <c r="H18" s="29">
        <v>3481.64</v>
      </c>
      <c r="I18" s="12">
        <f t="shared" si="2"/>
        <v>0</v>
      </c>
      <c r="J18" s="29">
        <v>5344.128</v>
      </c>
      <c r="K18" s="66">
        <f t="shared" si="3"/>
        <v>2837.999999999738</v>
      </c>
      <c r="L18" s="29">
        <v>610.862</v>
      </c>
      <c r="M18" s="69">
        <f t="shared" si="3"/>
        <v>144.00000000000546</v>
      </c>
      <c r="N18" s="29">
        <v>81.693</v>
      </c>
      <c r="O18" s="66">
        <f t="shared" si="3"/>
        <v>0</v>
      </c>
      <c r="P18" s="29">
        <v>72.51</v>
      </c>
      <c r="Q18" s="66">
        <f t="shared" si="4"/>
        <v>0</v>
      </c>
      <c r="R18" s="29">
        <v>259.24</v>
      </c>
      <c r="S18" s="66">
        <f t="shared" si="4"/>
        <v>119.99999999989086</v>
      </c>
      <c r="T18" s="73">
        <f t="shared" si="5"/>
        <v>3786.999999999125</v>
      </c>
      <c r="U18" s="29">
        <v>6500.64</v>
      </c>
      <c r="V18" s="12">
        <f t="shared" si="6"/>
        <v>0</v>
      </c>
      <c r="W18" s="30">
        <v>3008.52</v>
      </c>
      <c r="X18" s="12">
        <f t="shared" si="7"/>
        <v>599.9999999994543</v>
      </c>
      <c r="Y18" s="46">
        <v>333.151</v>
      </c>
      <c r="Z18" s="12">
        <f t="shared" si="8"/>
        <v>44.000000000096406</v>
      </c>
      <c r="AA18" s="46">
        <v>15759.427</v>
      </c>
      <c r="AB18" s="12">
        <f t="shared" si="9"/>
        <v>781.9999999992433</v>
      </c>
      <c r="AC18" s="46">
        <v>2241.85</v>
      </c>
      <c r="AD18" s="12">
        <f t="shared" si="10"/>
        <v>0</v>
      </c>
      <c r="AE18" s="46">
        <v>9202.132</v>
      </c>
      <c r="AF18" s="66">
        <f t="shared" si="11"/>
        <v>780.0000000006548</v>
      </c>
      <c r="AG18" s="29">
        <v>729.825</v>
      </c>
      <c r="AH18" s="66">
        <f t="shared" si="11"/>
        <v>306.0000000002674</v>
      </c>
      <c r="AI18" s="29">
        <v>128.135</v>
      </c>
      <c r="AJ18" s="66">
        <f t="shared" si="11"/>
        <v>59.99999999994543</v>
      </c>
      <c r="AK18" s="29">
        <v>115.83</v>
      </c>
      <c r="AL18" s="66">
        <f t="shared" si="11"/>
        <v>119.99999999997613</v>
      </c>
      <c r="AM18" s="29">
        <v>275.75</v>
      </c>
      <c r="AN18" s="66">
        <f t="shared" si="12"/>
        <v>0</v>
      </c>
      <c r="AO18" s="71">
        <f t="shared" si="18"/>
        <v>2571.9999999996617</v>
      </c>
      <c r="AP18" s="11"/>
      <c r="AQ18" s="12">
        <f t="shared" si="13"/>
        <v>0</v>
      </c>
      <c r="AR18" s="11"/>
      <c r="AS18" s="12">
        <f t="shared" si="14"/>
        <v>0</v>
      </c>
      <c r="AT18" s="11"/>
      <c r="AU18" s="12">
        <f t="shared" si="15"/>
        <v>0</v>
      </c>
      <c r="AV18" s="11"/>
      <c r="AW18" s="12">
        <f t="shared" si="16"/>
        <v>0</v>
      </c>
      <c r="AX18" s="10">
        <f t="shared" si="17"/>
        <v>6478.999999998763</v>
      </c>
    </row>
    <row r="19" spans="1:50" ht="14.25" thickBot="1" thickTop="1">
      <c r="A19" s="5" t="s">
        <v>16</v>
      </c>
      <c r="B19" s="46">
        <v>3436.128</v>
      </c>
      <c r="C19" s="12">
        <f t="shared" si="0"/>
        <v>152.99999999979264</v>
      </c>
      <c r="D19" s="33">
        <v>1050.13</v>
      </c>
      <c r="E19" s="12">
        <f t="shared" si="1"/>
        <v>40.00000000041837</v>
      </c>
      <c r="F19" s="29">
        <v>3300.803</v>
      </c>
      <c r="G19" s="12">
        <f t="shared" si="2"/>
        <v>201.00000000002183</v>
      </c>
      <c r="H19" s="29">
        <v>3481.64</v>
      </c>
      <c r="I19" s="12">
        <f t="shared" si="2"/>
        <v>0</v>
      </c>
      <c r="J19" s="29">
        <v>5344.4</v>
      </c>
      <c r="K19" s="66">
        <f t="shared" si="3"/>
        <v>1631.999999999607</v>
      </c>
      <c r="L19" s="29">
        <v>610.877</v>
      </c>
      <c r="M19" s="69">
        <f t="shared" si="3"/>
        <v>89.99999999991815</v>
      </c>
      <c r="N19" s="29">
        <v>81.693</v>
      </c>
      <c r="O19" s="66">
        <f t="shared" si="3"/>
        <v>0</v>
      </c>
      <c r="P19" s="29">
        <v>72.51</v>
      </c>
      <c r="Q19" s="66">
        <f t="shared" si="4"/>
        <v>0</v>
      </c>
      <c r="R19" s="29">
        <v>259.26</v>
      </c>
      <c r="S19" s="66">
        <f t="shared" si="4"/>
        <v>119.99999999989086</v>
      </c>
      <c r="T19" s="73">
        <f t="shared" si="5"/>
        <v>2235.999999999649</v>
      </c>
      <c r="U19" s="29">
        <v>6500.64</v>
      </c>
      <c r="V19" s="12">
        <f t="shared" si="6"/>
        <v>0</v>
      </c>
      <c r="W19" s="30">
        <v>3008.62</v>
      </c>
      <c r="X19" s="12">
        <f t="shared" si="7"/>
        <v>299.99999999972715</v>
      </c>
      <c r="Y19" s="46">
        <v>333.157</v>
      </c>
      <c r="Z19" s="12">
        <f t="shared" si="8"/>
        <v>23.999999999887223</v>
      </c>
      <c r="AA19" s="46">
        <v>15759.646</v>
      </c>
      <c r="AB19" s="12">
        <f t="shared" si="9"/>
        <v>438.00000000192085</v>
      </c>
      <c r="AC19" s="46">
        <v>2241.85</v>
      </c>
      <c r="AD19" s="12">
        <f t="shared" si="10"/>
        <v>0</v>
      </c>
      <c r="AE19" s="46">
        <v>9202.28</v>
      </c>
      <c r="AF19" s="66">
        <f t="shared" si="11"/>
        <v>444.0000000031432</v>
      </c>
      <c r="AG19" s="29">
        <v>729.858</v>
      </c>
      <c r="AH19" s="66">
        <f t="shared" si="11"/>
        <v>197.99999999941065</v>
      </c>
      <c r="AI19" s="29">
        <v>128.144</v>
      </c>
      <c r="AJ19" s="66">
        <f t="shared" si="11"/>
        <v>54.00000000008731</v>
      </c>
      <c r="AK19" s="29">
        <v>115.84</v>
      </c>
      <c r="AL19" s="66">
        <f t="shared" si="11"/>
        <v>60.000000000030695</v>
      </c>
      <c r="AM19" s="29">
        <v>275.75</v>
      </c>
      <c r="AN19" s="66">
        <f t="shared" si="12"/>
        <v>0</v>
      </c>
      <c r="AO19" s="71">
        <f t="shared" si="18"/>
        <v>1458.0000000041764</v>
      </c>
      <c r="AP19" s="11"/>
      <c r="AQ19" s="12">
        <f t="shared" si="13"/>
        <v>0</v>
      </c>
      <c r="AR19" s="11"/>
      <c r="AS19" s="12">
        <f t="shared" si="14"/>
        <v>0</v>
      </c>
      <c r="AT19" s="11"/>
      <c r="AU19" s="12">
        <f t="shared" si="15"/>
        <v>0</v>
      </c>
      <c r="AV19" s="11"/>
      <c r="AW19" s="12">
        <f t="shared" si="16"/>
        <v>0</v>
      </c>
      <c r="AX19" s="10">
        <f t="shared" si="17"/>
        <v>3754.0000000038563</v>
      </c>
    </row>
    <row r="20" spans="1:50" ht="14.25" thickBot="1" thickTop="1">
      <c r="A20" s="5" t="s">
        <v>17</v>
      </c>
      <c r="B20" s="46">
        <v>3436.207</v>
      </c>
      <c r="C20" s="12">
        <f t="shared" si="0"/>
        <v>236.99999999917054</v>
      </c>
      <c r="D20" s="33">
        <v>1050.162</v>
      </c>
      <c r="E20" s="12">
        <f t="shared" si="1"/>
        <v>63.99999999985084</v>
      </c>
      <c r="F20" s="29">
        <v>3300.903</v>
      </c>
      <c r="G20" s="12">
        <f t="shared" si="2"/>
        <v>299.99999999972715</v>
      </c>
      <c r="H20" s="29">
        <v>3481.64</v>
      </c>
      <c r="I20" s="12">
        <f t="shared" si="2"/>
        <v>0</v>
      </c>
      <c r="J20" s="29">
        <v>5344.833</v>
      </c>
      <c r="K20" s="66">
        <f t="shared" si="3"/>
        <v>2597.9999999999563</v>
      </c>
      <c r="L20" s="29">
        <v>610.9</v>
      </c>
      <c r="M20" s="69">
        <f t="shared" si="3"/>
        <v>138.00000000014734</v>
      </c>
      <c r="N20" s="29">
        <v>81.693</v>
      </c>
      <c r="O20" s="66">
        <f t="shared" si="3"/>
        <v>0</v>
      </c>
      <c r="P20" s="29">
        <v>72.51</v>
      </c>
      <c r="Q20" s="66">
        <f t="shared" si="4"/>
        <v>0</v>
      </c>
      <c r="R20" s="29">
        <v>259.28</v>
      </c>
      <c r="S20" s="66">
        <f t="shared" si="4"/>
        <v>119.99999999989086</v>
      </c>
      <c r="T20" s="73">
        <f t="shared" si="5"/>
        <v>3456.999999998743</v>
      </c>
      <c r="U20" s="29">
        <v>6500.64</v>
      </c>
      <c r="V20" s="12">
        <f t="shared" si="6"/>
        <v>0</v>
      </c>
      <c r="W20" s="30">
        <v>3008.78</v>
      </c>
      <c r="X20" s="12">
        <f t="shared" si="7"/>
        <v>480.0000000009277</v>
      </c>
      <c r="Y20" s="46">
        <v>333.166</v>
      </c>
      <c r="Z20" s="12">
        <f t="shared" si="8"/>
        <v>36.00000000005821</v>
      </c>
      <c r="AA20" s="46">
        <v>15759.988</v>
      </c>
      <c r="AB20" s="12">
        <f t="shared" si="9"/>
        <v>683.999999997468</v>
      </c>
      <c r="AC20" s="46">
        <v>2241.85</v>
      </c>
      <c r="AD20" s="12">
        <f t="shared" si="10"/>
        <v>0</v>
      </c>
      <c r="AE20" s="46">
        <v>9202.501</v>
      </c>
      <c r="AF20" s="66">
        <f t="shared" si="11"/>
        <v>662.9999999986467</v>
      </c>
      <c r="AG20" s="29">
        <v>729.912</v>
      </c>
      <c r="AH20" s="66">
        <f t="shared" si="11"/>
        <v>324.00000000052387</v>
      </c>
      <c r="AI20" s="29">
        <v>128.158</v>
      </c>
      <c r="AJ20" s="66">
        <f t="shared" si="11"/>
        <v>83.9999999998895</v>
      </c>
      <c r="AK20" s="29">
        <v>115.857</v>
      </c>
      <c r="AL20" s="66">
        <f t="shared" si="11"/>
        <v>101.99999999997544</v>
      </c>
      <c r="AM20" s="29">
        <v>275.75</v>
      </c>
      <c r="AN20" s="66">
        <f t="shared" si="12"/>
        <v>0</v>
      </c>
      <c r="AO20" s="71">
        <f t="shared" si="18"/>
        <v>2270.999999997514</v>
      </c>
      <c r="AP20" s="11"/>
      <c r="AQ20" s="12">
        <f t="shared" si="13"/>
        <v>0</v>
      </c>
      <c r="AR20" s="11"/>
      <c r="AS20" s="12">
        <f t="shared" si="14"/>
        <v>0</v>
      </c>
      <c r="AT20" s="11"/>
      <c r="AU20" s="12">
        <f t="shared" si="15"/>
        <v>0</v>
      </c>
      <c r="AV20" s="11"/>
      <c r="AW20" s="12">
        <f t="shared" si="16"/>
        <v>0</v>
      </c>
      <c r="AX20" s="10">
        <f t="shared" si="17"/>
        <v>5829.999999996232</v>
      </c>
    </row>
    <row r="21" spans="1:50" ht="14.25" thickBot="1" thickTop="1">
      <c r="A21" s="5" t="s">
        <v>18</v>
      </c>
      <c r="B21" s="46">
        <v>3436.269</v>
      </c>
      <c r="C21" s="12">
        <f t="shared" si="0"/>
        <v>185.9999999996944</v>
      </c>
      <c r="D21" s="33">
        <v>1050.186</v>
      </c>
      <c r="E21" s="12">
        <f t="shared" si="1"/>
        <v>47.999999999774445</v>
      </c>
      <c r="F21" s="29">
        <v>3300.98</v>
      </c>
      <c r="G21" s="12">
        <f t="shared" si="2"/>
        <v>231.00000000067666</v>
      </c>
      <c r="H21" s="29">
        <v>3481.64</v>
      </c>
      <c r="I21" s="12">
        <f t="shared" si="2"/>
        <v>0</v>
      </c>
      <c r="J21" s="29">
        <v>5345.154</v>
      </c>
      <c r="K21" s="66">
        <f t="shared" si="3"/>
        <v>1926.000000004933</v>
      </c>
      <c r="L21" s="29">
        <v>610.917</v>
      </c>
      <c r="M21" s="69">
        <f t="shared" si="3"/>
        <v>102.0000000003165</v>
      </c>
      <c r="N21" s="29">
        <v>81.693</v>
      </c>
      <c r="O21" s="66">
        <f t="shared" si="3"/>
        <v>0</v>
      </c>
      <c r="P21" s="29">
        <v>72.51</v>
      </c>
      <c r="Q21" s="66">
        <f t="shared" si="4"/>
        <v>0</v>
      </c>
      <c r="R21" s="29">
        <v>259.29</v>
      </c>
      <c r="S21" s="66">
        <f t="shared" si="4"/>
        <v>60.00000000028649</v>
      </c>
      <c r="T21" s="73">
        <f t="shared" si="5"/>
        <v>2553.0000000056816</v>
      </c>
      <c r="U21" s="29">
        <v>6500.64</v>
      </c>
      <c r="V21" s="12">
        <f t="shared" si="6"/>
        <v>0</v>
      </c>
      <c r="W21" s="30">
        <v>3008.87</v>
      </c>
      <c r="X21" s="12">
        <f t="shared" si="7"/>
        <v>269.9999999990723</v>
      </c>
      <c r="Y21" s="46">
        <v>333.173</v>
      </c>
      <c r="Z21" s="12">
        <f t="shared" si="8"/>
        <v>28.00000000002001</v>
      </c>
      <c r="AA21" s="46">
        <v>15760.243</v>
      </c>
      <c r="AB21" s="12">
        <f t="shared" si="9"/>
        <v>510.00000000203727</v>
      </c>
      <c r="AC21" s="46">
        <v>2241.85</v>
      </c>
      <c r="AD21" s="12">
        <f t="shared" si="10"/>
        <v>0</v>
      </c>
      <c r="AE21" s="46">
        <v>9202.673</v>
      </c>
      <c r="AF21" s="66">
        <f t="shared" si="11"/>
        <v>516.0000000014406</v>
      </c>
      <c r="AG21" s="29">
        <v>729.953</v>
      </c>
      <c r="AH21" s="66">
        <f t="shared" si="11"/>
        <v>245.99999999963984</v>
      </c>
      <c r="AI21" s="29">
        <v>128.168</v>
      </c>
      <c r="AJ21" s="66">
        <f t="shared" si="11"/>
        <v>60.00000000011596</v>
      </c>
      <c r="AK21" s="29">
        <v>115.869</v>
      </c>
      <c r="AL21" s="66">
        <f t="shared" si="11"/>
        <v>72.00000000000273</v>
      </c>
      <c r="AM21" s="29">
        <v>275.75</v>
      </c>
      <c r="AN21" s="66">
        <f t="shared" si="12"/>
        <v>0</v>
      </c>
      <c r="AO21" s="71">
        <f t="shared" si="18"/>
        <v>1630.000000002326</v>
      </c>
      <c r="AP21" s="11"/>
      <c r="AQ21" s="12">
        <f t="shared" si="13"/>
        <v>0</v>
      </c>
      <c r="AR21" s="11"/>
      <c r="AS21" s="12">
        <f t="shared" si="14"/>
        <v>0</v>
      </c>
      <c r="AT21" s="11"/>
      <c r="AU21" s="12">
        <f t="shared" si="15"/>
        <v>0</v>
      </c>
      <c r="AV21" s="11"/>
      <c r="AW21" s="12">
        <f t="shared" si="16"/>
        <v>0</v>
      </c>
      <c r="AX21" s="10">
        <f t="shared" si="17"/>
        <v>4255.00000000801</v>
      </c>
    </row>
    <row r="22" spans="1:50" ht="14.25" thickBot="1" thickTop="1">
      <c r="A22" s="5" t="s">
        <v>19</v>
      </c>
      <c r="B22" s="46">
        <v>3436.338</v>
      </c>
      <c r="C22" s="12">
        <f t="shared" si="0"/>
        <v>207.0000000012442</v>
      </c>
      <c r="D22" s="33">
        <v>1050.215</v>
      </c>
      <c r="E22" s="12">
        <f t="shared" si="1"/>
        <v>57.999999999992724</v>
      </c>
      <c r="F22" s="29">
        <v>3301.07</v>
      </c>
      <c r="G22" s="12">
        <f t="shared" si="2"/>
        <v>270.00000000043656</v>
      </c>
      <c r="H22" s="29">
        <v>3481.64</v>
      </c>
      <c r="I22" s="12">
        <f t="shared" si="2"/>
        <v>0</v>
      </c>
      <c r="J22" s="29">
        <v>5345.542</v>
      </c>
      <c r="K22" s="66">
        <f t="shared" si="3"/>
        <v>2327.99999999952</v>
      </c>
      <c r="L22" s="29">
        <v>610.939</v>
      </c>
      <c r="M22" s="69">
        <f t="shared" si="3"/>
        <v>131.9999999996071</v>
      </c>
      <c r="N22" s="29">
        <v>81.693</v>
      </c>
      <c r="O22" s="66">
        <f t="shared" si="3"/>
        <v>0</v>
      </c>
      <c r="P22" s="29">
        <v>72.51</v>
      </c>
      <c r="Q22" s="66">
        <f t="shared" si="4"/>
        <v>0</v>
      </c>
      <c r="R22" s="29">
        <v>259.31</v>
      </c>
      <c r="S22" s="66">
        <f t="shared" si="4"/>
        <v>119.99999999989086</v>
      </c>
      <c r="T22" s="73">
        <f t="shared" si="5"/>
        <v>3115.000000000691</v>
      </c>
      <c r="U22" s="29">
        <v>6500.64</v>
      </c>
      <c r="V22" s="12">
        <f t="shared" si="6"/>
        <v>0</v>
      </c>
      <c r="W22" s="30">
        <v>3009</v>
      </c>
      <c r="X22" s="12">
        <f t="shared" si="7"/>
        <v>390.0000000003274</v>
      </c>
      <c r="Y22" s="46">
        <v>333.181</v>
      </c>
      <c r="Z22" s="12">
        <f t="shared" si="8"/>
        <v>31.99999999992542</v>
      </c>
      <c r="AA22" s="46">
        <v>15760.545</v>
      </c>
      <c r="AB22" s="12">
        <f t="shared" si="9"/>
        <v>603.9999999993597</v>
      </c>
      <c r="AC22" s="46">
        <v>2241.85</v>
      </c>
      <c r="AD22" s="12">
        <f t="shared" si="10"/>
        <v>0</v>
      </c>
      <c r="AE22" s="46">
        <v>9202.89</v>
      </c>
      <c r="AF22" s="66">
        <f t="shared" si="11"/>
        <v>650.999999996202</v>
      </c>
      <c r="AG22" s="29">
        <v>730.002</v>
      </c>
      <c r="AH22" s="66">
        <f t="shared" si="11"/>
        <v>293.99999999986903</v>
      </c>
      <c r="AI22" s="29">
        <v>128.181</v>
      </c>
      <c r="AJ22" s="66">
        <f t="shared" si="11"/>
        <v>78.00000000003138</v>
      </c>
      <c r="AK22" s="29">
        <v>115.883</v>
      </c>
      <c r="AL22" s="66">
        <f t="shared" si="11"/>
        <v>83.99999999997476</v>
      </c>
      <c r="AM22" s="29">
        <v>275.75</v>
      </c>
      <c r="AN22" s="66">
        <f t="shared" si="12"/>
        <v>0</v>
      </c>
      <c r="AO22" s="71">
        <f t="shared" si="18"/>
        <v>2048.999999995715</v>
      </c>
      <c r="AP22" s="11"/>
      <c r="AQ22" s="12">
        <f t="shared" si="13"/>
        <v>0</v>
      </c>
      <c r="AR22" s="11"/>
      <c r="AS22" s="12">
        <f t="shared" si="14"/>
        <v>0</v>
      </c>
      <c r="AT22" s="11"/>
      <c r="AU22" s="12">
        <f t="shared" si="15"/>
        <v>0</v>
      </c>
      <c r="AV22" s="11"/>
      <c r="AW22" s="12">
        <f t="shared" si="16"/>
        <v>0</v>
      </c>
      <c r="AX22" s="10">
        <f t="shared" si="17"/>
        <v>5247.99999999638</v>
      </c>
    </row>
    <row r="23" spans="1:50" ht="14.25" thickBot="1" thickTop="1">
      <c r="A23" s="5" t="s">
        <v>20</v>
      </c>
      <c r="B23" s="46">
        <v>3436.409</v>
      </c>
      <c r="C23" s="12">
        <f t="shared" si="0"/>
        <v>212.99999999973807</v>
      </c>
      <c r="D23" s="33">
        <v>1050.244</v>
      </c>
      <c r="E23" s="12">
        <f t="shared" si="1"/>
        <v>57.999999999992724</v>
      </c>
      <c r="F23" s="29">
        <v>3301.159</v>
      </c>
      <c r="G23" s="12">
        <f t="shared" si="2"/>
        <v>266.9999999998254</v>
      </c>
      <c r="H23" s="29">
        <v>3481.64</v>
      </c>
      <c r="I23" s="12">
        <f t="shared" si="2"/>
        <v>0</v>
      </c>
      <c r="J23" s="29">
        <v>5345.932</v>
      </c>
      <c r="K23" s="66">
        <f t="shared" si="3"/>
        <v>2339.9999999965075</v>
      </c>
      <c r="L23" s="29">
        <v>610.962</v>
      </c>
      <c r="M23" s="69">
        <f t="shared" si="3"/>
        <v>138.00000000014734</v>
      </c>
      <c r="N23" s="29">
        <v>81.693</v>
      </c>
      <c r="O23" s="66">
        <f t="shared" si="3"/>
        <v>0</v>
      </c>
      <c r="P23" s="29">
        <v>72.51</v>
      </c>
      <c r="Q23" s="66">
        <f t="shared" si="4"/>
        <v>0</v>
      </c>
      <c r="R23" s="29">
        <v>259.32</v>
      </c>
      <c r="S23" s="66">
        <f t="shared" si="4"/>
        <v>59.99999999994543</v>
      </c>
      <c r="T23" s="73">
        <f t="shared" si="5"/>
        <v>3075.9999999961565</v>
      </c>
      <c r="U23" s="29">
        <v>6500.64</v>
      </c>
      <c r="V23" s="12">
        <f t="shared" si="6"/>
        <v>0</v>
      </c>
      <c r="W23" s="30">
        <v>3009.14</v>
      </c>
      <c r="X23" s="12">
        <f t="shared" si="7"/>
        <v>419.999999999618</v>
      </c>
      <c r="Y23" s="46">
        <v>333.189</v>
      </c>
      <c r="Z23" s="12">
        <f t="shared" si="8"/>
        <v>32.000000000152795</v>
      </c>
      <c r="AA23" s="46">
        <v>15760.86</v>
      </c>
      <c r="AB23" s="12">
        <f t="shared" si="9"/>
        <v>630.0000000010186</v>
      </c>
      <c r="AC23" s="46">
        <v>2241.85</v>
      </c>
      <c r="AD23" s="12">
        <f t="shared" si="10"/>
        <v>0</v>
      </c>
      <c r="AE23" s="46">
        <v>9203.111</v>
      </c>
      <c r="AF23" s="66">
        <f t="shared" si="11"/>
        <v>663.0000000041036</v>
      </c>
      <c r="AG23" s="29">
        <v>730.051</v>
      </c>
      <c r="AH23" s="66">
        <f t="shared" si="11"/>
        <v>294.00000000055115</v>
      </c>
      <c r="AI23" s="29">
        <v>128.194</v>
      </c>
      <c r="AJ23" s="66">
        <f t="shared" si="11"/>
        <v>77.99999999986085</v>
      </c>
      <c r="AK23" s="29">
        <v>115.897</v>
      </c>
      <c r="AL23" s="66">
        <f t="shared" si="11"/>
        <v>84.00000000006003</v>
      </c>
      <c r="AM23" s="29">
        <v>275.75</v>
      </c>
      <c r="AN23" s="66">
        <f t="shared" si="12"/>
        <v>0</v>
      </c>
      <c r="AO23" s="71">
        <f t="shared" si="18"/>
        <v>2117.000000005305</v>
      </c>
      <c r="AP23" s="11"/>
      <c r="AQ23" s="12">
        <f t="shared" si="13"/>
        <v>0</v>
      </c>
      <c r="AR23" s="11"/>
      <c r="AS23" s="12">
        <f t="shared" si="14"/>
        <v>0</v>
      </c>
      <c r="AT23" s="11"/>
      <c r="AU23" s="12">
        <f t="shared" si="15"/>
        <v>0</v>
      </c>
      <c r="AV23" s="11"/>
      <c r="AW23" s="12">
        <f t="shared" si="16"/>
        <v>0</v>
      </c>
      <c r="AX23" s="10">
        <f t="shared" si="17"/>
        <v>5277.000000001522</v>
      </c>
    </row>
    <row r="24" spans="1:50" ht="14.25" thickBot="1" thickTop="1">
      <c r="A24" s="5" t="s">
        <v>21</v>
      </c>
      <c r="B24" s="46">
        <v>3436.489</v>
      </c>
      <c r="C24" s="12">
        <f t="shared" si="0"/>
        <v>239.99999999978172</v>
      </c>
      <c r="D24" s="33">
        <v>1050.278</v>
      </c>
      <c r="E24" s="12">
        <f t="shared" si="1"/>
        <v>68.000000000211</v>
      </c>
      <c r="F24" s="29">
        <v>3301.27</v>
      </c>
      <c r="G24" s="12">
        <f t="shared" si="2"/>
        <v>332.9999999996289</v>
      </c>
      <c r="H24" s="29">
        <v>3481.64</v>
      </c>
      <c r="I24" s="12">
        <f t="shared" si="2"/>
        <v>0</v>
      </c>
      <c r="J24" s="29">
        <v>5346.393</v>
      </c>
      <c r="K24" s="66">
        <f t="shared" si="3"/>
        <v>2766.0000000014406</v>
      </c>
      <c r="L24" s="29">
        <v>610.986</v>
      </c>
      <c r="M24" s="69">
        <f t="shared" si="3"/>
        <v>144.00000000000546</v>
      </c>
      <c r="N24" s="29">
        <v>81.693</v>
      </c>
      <c r="O24" s="66">
        <f t="shared" si="3"/>
        <v>0</v>
      </c>
      <c r="P24" s="29">
        <v>72.51</v>
      </c>
      <c r="Q24" s="66">
        <f t="shared" si="4"/>
        <v>0</v>
      </c>
      <c r="R24" s="29">
        <v>259.34</v>
      </c>
      <c r="S24" s="66">
        <f t="shared" si="4"/>
        <v>119.99999999989086</v>
      </c>
      <c r="T24" s="73">
        <f t="shared" si="5"/>
        <v>3671.0000000009586</v>
      </c>
      <c r="U24" s="29">
        <v>6500.64</v>
      </c>
      <c r="V24" s="12">
        <f t="shared" si="6"/>
        <v>0</v>
      </c>
      <c r="W24" s="30">
        <v>3009.29</v>
      </c>
      <c r="X24" s="12">
        <f t="shared" si="7"/>
        <v>450.00000000027285</v>
      </c>
      <c r="Y24" s="46">
        <v>333.199</v>
      </c>
      <c r="Z24" s="12">
        <f t="shared" si="8"/>
        <v>39.99999999996362</v>
      </c>
      <c r="AA24" s="46">
        <v>15761.229</v>
      </c>
      <c r="AB24" s="12">
        <f t="shared" si="9"/>
        <v>737.9999999975553</v>
      </c>
      <c r="AC24" s="46">
        <v>2241.85</v>
      </c>
      <c r="AD24" s="12">
        <f t="shared" si="10"/>
        <v>0</v>
      </c>
      <c r="AE24" s="46">
        <v>9203.373</v>
      </c>
      <c r="AF24" s="66">
        <f t="shared" si="11"/>
        <v>785.9999999964202</v>
      </c>
      <c r="AG24" s="29">
        <v>730.111</v>
      </c>
      <c r="AH24" s="66">
        <f t="shared" si="11"/>
        <v>359.9999999996726</v>
      </c>
      <c r="AI24" s="29">
        <v>128.21</v>
      </c>
      <c r="AJ24" s="66">
        <f t="shared" si="11"/>
        <v>96.00000000011732</v>
      </c>
      <c r="AK24" s="29">
        <v>115.915</v>
      </c>
      <c r="AL24" s="66">
        <f t="shared" si="11"/>
        <v>108.00000000000409</v>
      </c>
      <c r="AM24" s="29">
        <v>275.75</v>
      </c>
      <c r="AN24" s="66">
        <f t="shared" si="12"/>
        <v>0</v>
      </c>
      <c r="AO24" s="71">
        <f t="shared" si="18"/>
        <v>2469.999999994002</v>
      </c>
      <c r="AP24" s="11"/>
      <c r="AQ24" s="12">
        <f t="shared" si="13"/>
        <v>0</v>
      </c>
      <c r="AR24" s="11"/>
      <c r="AS24" s="12">
        <f t="shared" si="14"/>
        <v>0</v>
      </c>
      <c r="AT24" s="11"/>
      <c r="AU24" s="12">
        <f t="shared" si="15"/>
        <v>0</v>
      </c>
      <c r="AV24" s="11"/>
      <c r="AW24" s="12">
        <f t="shared" si="16"/>
        <v>0</v>
      </c>
      <c r="AX24" s="10">
        <f t="shared" si="17"/>
        <v>6248.999999994965</v>
      </c>
    </row>
    <row r="25" spans="1:50" ht="14.25" thickBot="1" thickTop="1">
      <c r="A25" s="5" t="s">
        <v>22</v>
      </c>
      <c r="B25" s="46">
        <v>3436.549</v>
      </c>
      <c r="C25" s="12">
        <f t="shared" si="0"/>
        <v>179.9999999998363</v>
      </c>
      <c r="D25" s="33">
        <v>1050.303</v>
      </c>
      <c r="E25" s="12">
        <f t="shared" si="1"/>
        <v>50.0000000001819</v>
      </c>
      <c r="F25" s="29">
        <v>3301.35</v>
      </c>
      <c r="G25" s="12">
        <f t="shared" si="2"/>
        <v>239.99999999978172</v>
      </c>
      <c r="H25" s="29">
        <v>3481.64</v>
      </c>
      <c r="I25" s="12">
        <f t="shared" si="2"/>
        <v>0</v>
      </c>
      <c r="J25" s="29">
        <v>5346.726</v>
      </c>
      <c r="K25" s="66">
        <f t="shared" si="3"/>
        <v>1997.9999999977736</v>
      </c>
      <c r="L25" s="29">
        <v>611.005</v>
      </c>
      <c r="M25" s="69">
        <f t="shared" si="3"/>
        <v>114.00000000003274</v>
      </c>
      <c r="N25" s="29">
        <v>81.693</v>
      </c>
      <c r="O25" s="66">
        <f t="shared" si="3"/>
        <v>0</v>
      </c>
      <c r="P25" s="29">
        <v>72.51</v>
      </c>
      <c r="Q25" s="66">
        <f t="shared" si="4"/>
        <v>0</v>
      </c>
      <c r="R25" s="29">
        <v>259.35</v>
      </c>
      <c r="S25" s="66">
        <f t="shared" si="4"/>
        <v>60.00000000028649</v>
      </c>
      <c r="T25" s="73">
        <f t="shared" si="5"/>
        <v>2641.9999999978927</v>
      </c>
      <c r="U25" s="29">
        <v>6500.64</v>
      </c>
      <c r="V25" s="12">
        <f t="shared" si="6"/>
        <v>0</v>
      </c>
      <c r="W25" s="30">
        <v>3009.38</v>
      </c>
      <c r="X25" s="12">
        <f t="shared" si="7"/>
        <v>270.00000000043656</v>
      </c>
      <c r="Y25" s="46">
        <v>333.206</v>
      </c>
      <c r="Z25" s="12">
        <f t="shared" si="8"/>
        <v>28.00000000002001</v>
      </c>
      <c r="AA25" s="46">
        <v>15761.5</v>
      </c>
      <c r="AB25" s="12">
        <f t="shared" si="9"/>
        <v>542.0000000012806</v>
      </c>
      <c r="AC25" s="46">
        <v>2241.85</v>
      </c>
      <c r="AD25" s="12">
        <f t="shared" si="10"/>
        <v>0</v>
      </c>
      <c r="AE25" s="46">
        <v>9203.562</v>
      </c>
      <c r="AF25" s="66">
        <f t="shared" si="11"/>
        <v>567.0000000009168</v>
      </c>
      <c r="AG25" s="29">
        <v>730.156</v>
      </c>
      <c r="AH25" s="66">
        <f t="shared" si="11"/>
        <v>269.99999999975444</v>
      </c>
      <c r="AI25" s="29">
        <v>128.221</v>
      </c>
      <c r="AJ25" s="66">
        <f t="shared" si="11"/>
        <v>65.99999999997408</v>
      </c>
      <c r="AK25" s="29">
        <v>115.928</v>
      </c>
      <c r="AL25" s="66">
        <f t="shared" si="11"/>
        <v>77.99999999994611</v>
      </c>
      <c r="AM25" s="29">
        <v>275.75</v>
      </c>
      <c r="AN25" s="66">
        <f t="shared" si="12"/>
        <v>0</v>
      </c>
      <c r="AO25" s="71">
        <f t="shared" si="18"/>
        <v>1743.0000000023824</v>
      </c>
      <c r="AP25" s="11"/>
      <c r="AQ25" s="12">
        <f t="shared" si="13"/>
        <v>0</v>
      </c>
      <c r="AR25" s="11"/>
      <c r="AS25" s="12">
        <f t="shared" si="14"/>
        <v>0</v>
      </c>
      <c r="AT25" s="11"/>
      <c r="AU25" s="12">
        <f t="shared" si="15"/>
        <v>0</v>
      </c>
      <c r="AV25" s="11"/>
      <c r="AW25" s="12">
        <f t="shared" si="16"/>
        <v>0</v>
      </c>
      <c r="AX25" s="10">
        <f t="shared" si="17"/>
        <v>4463.000000000221</v>
      </c>
    </row>
    <row r="26" spans="1:50" ht="14.25" thickBot="1" thickTop="1">
      <c r="A26" s="5" t="s">
        <v>23</v>
      </c>
      <c r="B26" s="46">
        <v>3436.623</v>
      </c>
      <c r="C26" s="12">
        <f t="shared" si="0"/>
        <v>222.00000000020736</v>
      </c>
      <c r="D26" s="33">
        <v>1050.332</v>
      </c>
      <c r="E26" s="12">
        <f t="shared" si="1"/>
        <v>57.999999999992724</v>
      </c>
      <c r="F26" s="29">
        <v>3301.442</v>
      </c>
      <c r="G26" s="12">
        <f t="shared" si="2"/>
        <v>276.0000000002947</v>
      </c>
      <c r="H26" s="29">
        <v>3481.64</v>
      </c>
      <c r="I26" s="12">
        <f t="shared" si="2"/>
        <v>0</v>
      </c>
      <c r="J26" s="29">
        <v>5347.106</v>
      </c>
      <c r="K26" s="66">
        <f t="shared" si="3"/>
        <v>2280.000000000655</v>
      </c>
      <c r="L26" s="29">
        <v>611.026</v>
      </c>
      <c r="M26" s="69">
        <f t="shared" si="3"/>
        <v>125.99999999974898</v>
      </c>
      <c r="N26" s="29">
        <v>81.693</v>
      </c>
      <c r="O26" s="66">
        <f t="shared" si="3"/>
        <v>0</v>
      </c>
      <c r="P26" s="29">
        <v>72.51</v>
      </c>
      <c r="Q26" s="66">
        <f t="shared" si="4"/>
        <v>0</v>
      </c>
      <c r="R26" s="29">
        <v>259.37</v>
      </c>
      <c r="S26" s="66">
        <f t="shared" si="4"/>
        <v>119.99999999989086</v>
      </c>
      <c r="T26" s="73">
        <f t="shared" si="5"/>
        <v>3082.0000000007894</v>
      </c>
      <c r="U26" s="29">
        <v>6500.64</v>
      </c>
      <c r="V26" s="12">
        <f t="shared" si="6"/>
        <v>0</v>
      </c>
      <c r="W26" s="30">
        <v>3009.43</v>
      </c>
      <c r="X26" s="12">
        <f t="shared" si="7"/>
        <v>149.99999999918145</v>
      </c>
      <c r="Y26" s="46">
        <v>333.214</v>
      </c>
      <c r="Z26" s="12">
        <f t="shared" si="8"/>
        <v>31.99999999992542</v>
      </c>
      <c r="AA26" s="46">
        <v>15761.825</v>
      </c>
      <c r="AB26" s="12">
        <f t="shared" si="9"/>
        <v>650.0000000014552</v>
      </c>
      <c r="AC26" s="46">
        <v>2241.85</v>
      </c>
      <c r="AD26" s="12">
        <f t="shared" si="10"/>
        <v>0</v>
      </c>
      <c r="AE26" s="46">
        <v>9203.779</v>
      </c>
      <c r="AF26" s="66">
        <f t="shared" si="11"/>
        <v>651.0000000016589</v>
      </c>
      <c r="AG26" s="29">
        <v>730.208</v>
      </c>
      <c r="AH26" s="66">
        <f t="shared" si="11"/>
        <v>312.0000000001255</v>
      </c>
      <c r="AI26" s="29">
        <v>128.233</v>
      </c>
      <c r="AJ26" s="66">
        <f t="shared" si="11"/>
        <v>72.00000000000273</v>
      </c>
      <c r="AK26" s="29">
        <v>115.943</v>
      </c>
      <c r="AL26" s="66">
        <f t="shared" si="11"/>
        <v>90.00000000000341</v>
      </c>
      <c r="AM26" s="29">
        <v>275.75</v>
      </c>
      <c r="AN26" s="66">
        <f t="shared" si="12"/>
        <v>0</v>
      </c>
      <c r="AO26" s="71">
        <f t="shared" si="18"/>
        <v>1867.0000000023492</v>
      </c>
      <c r="AP26" s="11"/>
      <c r="AQ26" s="12">
        <f t="shared" si="13"/>
        <v>0</v>
      </c>
      <c r="AR26" s="11"/>
      <c r="AS26" s="12">
        <f t="shared" si="14"/>
        <v>0</v>
      </c>
      <c r="AT26" s="11"/>
      <c r="AU26" s="12">
        <f t="shared" si="15"/>
        <v>0</v>
      </c>
      <c r="AV26" s="11"/>
      <c r="AW26" s="12">
        <f t="shared" si="16"/>
        <v>0</v>
      </c>
      <c r="AX26" s="10">
        <f t="shared" si="17"/>
        <v>5039.000000003142</v>
      </c>
    </row>
    <row r="27" spans="1:50" ht="14.25" thickBot="1" thickTop="1">
      <c r="A27" s="5" t="s">
        <v>24</v>
      </c>
      <c r="B27" s="46">
        <v>3436.715</v>
      </c>
      <c r="C27" s="12">
        <f t="shared" si="0"/>
        <v>276.0000000002947</v>
      </c>
      <c r="D27" s="33">
        <v>1050.367</v>
      </c>
      <c r="E27" s="12">
        <f t="shared" si="1"/>
        <v>69.99999999970896</v>
      </c>
      <c r="F27" s="29">
        <v>3301.551</v>
      </c>
      <c r="G27" s="12">
        <f t="shared" si="2"/>
        <v>326.9999999997708</v>
      </c>
      <c r="H27" s="29">
        <v>3481.64</v>
      </c>
      <c r="I27" s="12">
        <f t="shared" si="2"/>
        <v>0</v>
      </c>
      <c r="J27" s="29">
        <v>5347.53</v>
      </c>
      <c r="K27" s="66">
        <f t="shared" si="3"/>
        <v>2543.999999999869</v>
      </c>
      <c r="L27" s="29">
        <v>611.05</v>
      </c>
      <c r="M27" s="69">
        <f t="shared" si="3"/>
        <v>144.00000000000546</v>
      </c>
      <c r="N27" s="29">
        <v>81.693</v>
      </c>
      <c r="O27" s="66">
        <f t="shared" si="3"/>
        <v>0</v>
      </c>
      <c r="P27" s="29">
        <v>72.51</v>
      </c>
      <c r="Q27" s="66">
        <f t="shared" si="4"/>
        <v>0</v>
      </c>
      <c r="R27" s="29">
        <v>259.38</v>
      </c>
      <c r="S27" s="66">
        <f t="shared" si="4"/>
        <v>59.99999999994543</v>
      </c>
      <c r="T27" s="73">
        <f t="shared" si="5"/>
        <v>3420.9999999995944</v>
      </c>
      <c r="U27" s="29">
        <v>6500.64</v>
      </c>
      <c r="V27" s="12">
        <f t="shared" si="6"/>
        <v>0</v>
      </c>
      <c r="W27" s="30">
        <v>3009.49</v>
      </c>
      <c r="X27" s="12">
        <f t="shared" si="7"/>
        <v>179.9999999998363</v>
      </c>
      <c r="Y27" s="46">
        <v>333.224</v>
      </c>
      <c r="Z27" s="12">
        <f t="shared" si="8"/>
        <v>39.99999999996362</v>
      </c>
      <c r="AA27" s="46">
        <v>15762.2</v>
      </c>
      <c r="AB27" s="12">
        <f t="shared" si="9"/>
        <v>750</v>
      </c>
      <c r="AC27" s="46">
        <v>2241.85</v>
      </c>
      <c r="AD27" s="12">
        <f t="shared" si="10"/>
        <v>0</v>
      </c>
      <c r="AE27" s="46">
        <v>9204.011</v>
      </c>
      <c r="AF27" s="66">
        <f t="shared" si="11"/>
        <v>695.9999999999127</v>
      </c>
      <c r="AG27" s="29">
        <v>730.262</v>
      </c>
      <c r="AH27" s="66">
        <f t="shared" si="11"/>
        <v>323.99999999984175</v>
      </c>
      <c r="AI27" s="29">
        <v>128.247</v>
      </c>
      <c r="AJ27" s="66">
        <f t="shared" si="11"/>
        <v>84.00000000006003</v>
      </c>
      <c r="AK27" s="29">
        <v>115.96</v>
      </c>
      <c r="AL27" s="66">
        <f t="shared" si="11"/>
        <v>101.99999999997544</v>
      </c>
      <c r="AM27" s="29">
        <v>275.75</v>
      </c>
      <c r="AN27" s="66">
        <f t="shared" si="12"/>
        <v>0</v>
      </c>
      <c r="AO27" s="71">
        <f t="shared" si="18"/>
        <v>2073.9999999996144</v>
      </c>
      <c r="AP27" s="11"/>
      <c r="AQ27" s="12">
        <f t="shared" si="13"/>
        <v>0</v>
      </c>
      <c r="AR27" s="11"/>
      <c r="AS27" s="12">
        <f t="shared" si="14"/>
        <v>0</v>
      </c>
      <c r="AT27" s="11"/>
      <c r="AU27" s="12">
        <f t="shared" si="15"/>
        <v>0</v>
      </c>
      <c r="AV27" s="11"/>
      <c r="AW27" s="12">
        <f t="shared" si="16"/>
        <v>0</v>
      </c>
      <c r="AX27" s="10">
        <f t="shared" si="17"/>
        <v>5596.999999999184</v>
      </c>
    </row>
    <row r="28" spans="1:50" ht="14.25" thickBot="1" thickTop="1">
      <c r="A28" s="5" t="s">
        <v>25</v>
      </c>
      <c r="B28" s="46">
        <v>3436.778</v>
      </c>
      <c r="C28" s="12">
        <f t="shared" si="0"/>
        <v>188.99999999894135</v>
      </c>
      <c r="D28" s="33">
        <v>1050.39</v>
      </c>
      <c r="E28" s="12">
        <f t="shared" si="1"/>
        <v>46.000000000276486</v>
      </c>
      <c r="F28" s="29">
        <v>3301.626</v>
      </c>
      <c r="G28" s="12">
        <f t="shared" si="2"/>
        <v>225.00000000081855</v>
      </c>
      <c r="H28" s="29">
        <v>3481.64</v>
      </c>
      <c r="I28" s="12">
        <f t="shared" si="2"/>
        <v>0</v>
      </c>
      <c r="J28" s="29">
        <v>5347.799</v>
      </c>
      <c r="K28" s="66">
        <f t="shared" si="3"/>
        <v>1614.000000001397</v>
      </c>
      <c r="L28" s="29">
        <v>611.065</v>
      </c>
      <c r="M28" s="69">
        <f t="shared" si="3"/>
        <v>90.00000000060027</v>
      </c>
      <c r="N28" s="29">
        <v>81.693</v>
      </c>
      <c r="O28" s="66">
        <f t="shared" si="3"/>
        <v>0</v>
      </c>
      <c r="P28" s="29">
        <v>72.51</v>
      </c>
      <c r="Q28" s="66">
        <f t="shared" si="4"/>
        <v>0</v>
      </c>
      <c r="R28" s="29">
        <v>259.38</v>
      </c>
      <c r="S28" s="66">
        <f t="shared" si="4"/>
        <v>0</v>
      </c>
      <c r="T28" s="73">
        <f t="shared" si="5"/>
        <v>2164.0000000020336</v>
      </c>
      <c r="U28" s="29">
        <v>6500.64</v>
      </c>
      <c r="V28" s="12">
        <f t="shared" si="6"/>
        <v>0</v>
      </c>
      <c r="W28" s="30">
        <v>3009.53</v>
      </c>
      <c r="X28" s="12">
        <f t="shared" si="7"/>
        <v>120.0000000012551</v>
      </c>
      <c r="Y28" s="46">
        <v>333.23</v>
      </c>
      <c r="Z28" s="12">
        <f t="shared" si="8"/>
        <v>24.000000000114596</v>
      </c>
      <c r="AA28" s="46">
        <v>15762.453</v>
      </c>
      <c r="AB28" s="12">
        <f t="shared" si="9"/>
        <v>505.9999999975844</v>
      </c>
      <c r="AC28" s="46">
        <v>2241.85</v>
      </c>
      <c r="AD28" s="12">
        <f t="shared" si="10"/>
        <v>0</v>
      </c>
      <c r="AE28" s="46">
        <v>9204.169</v>
      </c>
      <c r="AF28" s="66">
        <f t="shared" si="11"/>
        <v>473.9999999983411</v>
      </c>
      <c r="AG28" s="29">
        <v>730.297</v>
      </c>
      <c r="AH28" s="66">
        <f t="shared" si="11"/>
        <v>210.00000000049113</v>
      </c>
      <c r="AI28" s="29">
        <v>128.254</v>
      </c>
      <c r="AJ28" s="66">
        <f t="shared" si="11"/>
        <v>41.99999999985948</v>
      </c>
      <c r="AK28" s="29">
        <v>115.972</v>
      </c>
      <c r="AL28" s="66">
        <f t="shared" si="11"/>
        <v>72.00000000000273</v>
      </c>
      <c r="AM28" s="29">
        <v>275.75</v>
      </c>
      <c r="AN28" s="66">
        <f t="shared" si="12"/>
        <v>0</v>
      </c>
      <c r="AO28" s="71">
        <f t="shared" si="18"/>
        <v>1375.9999999976458</v>
      </c>
      <c r="AP28" s="11"/>
      <c r="AQ28" s="12">
        <f t="shared" si="13"/>
        <v>0</v>
      </c>
      <c r="AR28" s="11"/>
      <c r="AS28" s="12">
        <f t="shared" si="14"/>
        <v>0</v>
      </c>
      <c r="AT28" s="11"/>
      <c r="AU28" s="12">
        <f t="shared" si="15"/>
        <v>0</v>
      </c>
      <c r="AV28" s="11"/>
      <c r="AW28" s="12">
        <f t="shared" si="16"/>
        <v>0</v>
      </c>
      <c r="AX28" s="10">
        <f t="shared" si="17"/>
        <v>3611.999999999682</v>
      </c>
    </row>
    <row r="29" spans="1:50" ht="14.25" thickBot="1" thickTop="1">
      <c r="A29" s="5" t="s">
        <v>26</v>
      </c>
      <c r="B29" s="46">
        <v>3436.856</v>
      </c>
      <c r="C29" s="12">
        <f t="shared" si="0"/>
        <v>234.00000000128784</v>
      </c>
      <c r="D29" s="33">
        <v>1050.418</v>
      </c>
      <c r="E29" s="12">
        <f t="shared" si="1"/>
        <v>55.99999999958527</v>
      </c>
      <c r="F29" s="29">
        <v>3301.716</v>
      </c>
      <c r="G29" s="12">
        <f t="shared" si="2"/>
        <v>269.9999999990723</v>
      </c>
      <c r="H29" s="29">
        <v>3481.64</v>
      </c>
      <c r="I29" s="12">
        <f t="shared" si="2"/>
        <v>0</v>
      </c>
      <c r="J29" s="29">
        <v>5348.117</v>
      </c>
      <c r="K29" s="66">
        <f t="shared" si="3"/>
        <v>1908.000000001266</v>
      </c>
      <c r="L29" s="29">
        <v>611.081</v>
      </c>
      <c r="M29" s="69">
        <f t="shared" si="3"/>
        <v>95.99999999977626</v>
      </c>
      <c r="N29" s="29">
        <v>81.693</v>
      </c>
      <c r="O29" s="66">
        <f t="shared" si="3"/>
        <v>0</v>
      </c>
      <c r="P29" s="29">
        <v>72.51</v>
      </c>
      <c r="Q29" s="66">
        <f t="shared" si="4"/>
        <v>0</v>
      </c>
      <c r="R29" s="29">
        <v>259.39</v>
      </c>
      <c r="S29" s="66">
        <f t="shared" si="4"/>
        <v>59.99999999994543</v>
      </c>
      <c r="T29" s="73">
        <f t="shared" si="5"/>
        <v>2624.000000000933</v>
      </c>
      <c r="U29" s="29">
        <v>6500.64</v>
      </c>
      <c r="V29" s="12">
        <f t="shared" si="6"/>
        <v>0</v>
      </c>
      <c r="W29" s="30">
        <v>3009.57</v>
      </c>
      <c r="X29" s="12">
        <f t="shared" si="7"/>
        <v>119.99999999989086</v>
      </c>
      <c r="Y29" s="46">
        <v>333.238</v>
      </c>
      <c r="Z29" s="12">
        <f t="shared" si="8"/>
        <v>31.99999999992542</v>
      </c>
      <c r="AA29" s="46">
        <v>15762.747</v>
      </c>
      <c r="AB29" s="12">
        <f t="shared" si="9"/>
        <v>587.9999999997381</v>
      </c>
      <c r="AC29" s="46">
        <v>2241.85</v>
      </c>
      <c r="AD29" s="12">
        <f t="shared" si="10"/>
        <v>0</v>
      </c>
      <c r="AE29" s="46">
        <v>9204.346</v>
      </c>
      <c r="AF29" s="66">
        <f t="shared" si="11"/>
        <v>530.9999999990396</v>
      </c>
      <c r="AG29" s="29">
        <v>730.333</v>
      </c>
      <c r="AH29" s="66">
        <f t="shared" si="11"/>
        <v>215.99999999966712</v>
      </c>
      <c r="AI29" s="29">
        <v>128.259</v>
      </c>
      <c r="AJ29" s="66">
        <f t="shared" si="11"/>
        <v>29.999999999972715</v>
      </c>
      <c r="AK29" s="29">
        <v>115.988</v>
      </c>
      <c r="AL29" s="66">
        <f t="shared" si="11"/>
        <v>96.00000000003206</v>
      </c>
      <c r="AM29" s="29">
        <v>275.75</v>
      </c>
      <c r="AN29" s="66">
        <f t="shared" si="12"/>
        <v>0</v>
      </c>
      <c r="AO29" s="71">
        <f t="shared" si="18"/>
        <v>1516.9999999982338</v>
      </c>
      <c r="AP29" s="11"/>
      <c r="AQ29" s="12">
        <f t="shared" si="13"/>
        <v>0</v>
      </c>
      <c r="AR29" s="11"/>
      <c r="AS29" s="12">
        <f t="shared" si="14"/>
        <v>0</v>
      </c>
      <c r="AT29" s="11"/>
      <c r="AU29" s="12">
        <f t="shared" si="15"/>
        <v>0</v>
      </c>
      <c r="AV29" s="11"/>
      <c r="AW29" s="12">
        <f t="shared" si="16"/>
        <v>0</v>
      </c>
      <c r="AX29" s="10">
        <f t="shared" si="17"/>
        <v>4236.999999999199</v>
      </c>
    </row>
    <row r="30" spans="1:50" ht="14.25" thickBot="1" thickTop="1">
      <c r="A30" s="5" t="s">
        <v>27</v>
      </c>
      <c r="B30" s="46">
        <v>3436.956</v>
      </c>
      <c r="C30" s="12">
        <f t="shared" si="0"/>
        <v>299.99999999972715</v>
      </c>
      <c r="D30" s="33">
        <v>1050.45</v>
      </c>
      <c r="E30" s="12">
        <f t="shared" si="1"/>
        <v>64.00000000030559</v>
      </c>
      <c r="F30" s="29">
        <v>3301.828</v>
      </c>
      <c r="G30" s="12">
        <f t="shared" si="2"/>
        <v>336.0000000002401</v>
      </c>
      <c r="H30" s="29">
        <v>3481.64</v>
      </c>
      <c r="I30" s="12">
        <f t="shared" si="2"/>
        <v>0</v>
      </c>
      <c r="J30" s="29">
        <v>5348.492</v>
      </c>
      <c r="K30" s="66">
        <f t="shared" si="3"/>
        <v>2250</v>
      </c>
      <c r="L30" s="29">
        <v>611.096</v>
      </c>
      <c r="M30" s="69">
        <f t="shared" si="3"/>
        <v>89.99999999991815</v>
      </c>
      <c r="N30" s="29">
        <v>81.693</v>
      </c>
      <c r="O30" s="66">
        <f t="shared" si="3"/>
        <v>0</v>
      </c>
      <c r="P30" s="29">
        <v>72.51</v>
      </c>
      <c r="Q30" s="66">
        <f t="shared" si="4"/>
        <v>0</v>
      </c>
      <c r="R30" s="29">
        <v>259.4</v>
      </c>
      <c r="S30" s="66">
        <f t="shared" si="4"/>
        <v>59.99999999994543</v>
      </c>
      <c r="T30" s="73">
        <f t="shared" si="5"/>
        <v>3100.0000000001364</v>
      </c>
      <c r="U30" s="29">
        <v>6500.64</v>
      </c>
      <c r="V30" s="12">
        <f t="shared" si="6"/>
        <v>0</v>
      </c>
      <c r="W30" s="30">
        <v>3009.61</v>
      </c>
      <c r="X30" s="12">
        <f t="shared" si="7"/>
        <v>119.99999999989086</v>
      </c>
      <c r="Y30" s="46">
        <v>333.246</v>
      </c>
      <c r="Z30" s="12">
        <f t="shared" si="8"/>
        <v>31.99999999992542</v>
      </c>
      <c r="AA30" s="46">
        <v>15763.12</v>
      </c>
      <c r="AB30" s="12">
        <f t="shared" si="9"/>
        <v>746.0000000028231</v>
      </c>
      <c r="AC30" s="46">
        <v>2241.85</v>
      </c>
      <c r="AD30" s="12">
        <f t="shared" si="10"/>
        <v>0</v>
      </c>
      <c r="AE30" s="46">
        <v>9204.566</v>
      </c>
      <c r="AF30" s="66">
        <f t="shared" si="11"/>
        <v>660.0000000034925</v>
      </c>
      <c r="AG30" s="29">
        <v>730.37</v>
      </c>
      <c r="AH30" s="66">
        <f t="shared" si="11"/>
        <v>222.00000000020736</v>
      </c>
      <c r="AI30" s="29">
        <v>128.264</v>
      </c>
      <c r="AJ30" s="66">
        <f t="shared" si="11"/>
        <v>30.000000000143245</v>
      </c>
      <c r="AK30" s="29">
        <v>116.011</v>
      </c>
      <c r="AL30" s="66">
        <f t="shared" si="11"/>
        <v>137.9999999999768</v>
      </c>
      <c r="AM30" s="29">
        <v>275.75</v>
      </c>
      <c r="AN30" s="66">
        <f t="shared" si="12"/>
        <v>0</v>
      </c>
      <c r="AO30" s="71">
        <f t="shared" si="18"/>
        <v>1810.0000000064824</v>
      </c>
      <c r="AP30" s="11"/>
      <c r="AQ30" s="12">
        <f t="shared" si="13"/>
        <v>0</v>
      </c>
      <c r="AR30" s="11"/>
      <c r="AS30" s="12">
        <f t="shared" si="14"/>
        <v>0</v>
      </c>
      <c r="AT30" s="11"/>
      <c r="AU30" s="12">
        <f t="shared" si="15"/>
        <v>0</v>
      </c>
      <c r="AV30" s="11"/>
      <c r="AW30" s="12">
        <f t="shared" si="16"/>
        <v>0</v>
      </c>
      <c r="AX30" s="10">
        <f t="shared" si="17"/>
        <v>5048.000000006596</v>
      </c>
    </row>
    <row r="31" spans="1:50" ht="14.25" thickBot="1" thickTop="1">
      <c r="A31" s="5" t="s">
        <v>28</v>
      </c>
      <c r="B31" s="49">
        <v>3437.044</v>
      </c>
      <c r="C31" s="28">
        <f t="shared" si="0"/>
        <v>263.9999999992142</v>
      </c>
      <c r="D31" s="36">
        <v>1050.48</v>
      </c>
      <c r="E31" s="28">
        <f>(D31-D30)*D$5</f>
        <v>59.99999999994543</v>
      </c>
      <c r="F31" s="29">
        <v>3301.928</v>
      </c>
      <c r="G31" s="28">
        <f>(F31-F30)*F$5</f>
        <v>299.99999999972715</v>
      </c>
      <c r="H31" s="29">
        <v>3481.64</v>
      </c>
      <c r="I31" s="28">
        <f>(H31-H30)*H$5</f>
        <v>0</v>
      </c>
      <c r="J31" s="29">
        <v>5348.824</v>
      </c>
      <c r="K31" s="67">
        <f>(J31-J30)*J$5</f>
        <v>1991.9999999965512</v>
      </c>
      <c r="L31" s="29">
        <v>611.11</v>
      </c>
      <c r="M31" s="69">
        <f>(L31-L30)*L$5</f>
        <v>84.00000000006003</v>
      </c>
      <c r="N31" s="29">
        <v>81.693</v>
      </c>
      <c r="O31" s="66">
        <f>(N31-N30)*N$5</f>
        <v>0</v>
      </c>
      <c r="P31" s="29">
        <v>72.51</v>
      </c>
      <c r="Q31" s="66">
        <f>(P31-P30)*P$5</f>
        <v>0</v>
      </c>
      <c r="R31" s="29">
        <v>259.4</v>
      </c>
      <c r="S31" s="66">
        <f>(R31-R30)*R$5</f>
        <v>0</v>
      </c>
      <c r="T31" s="73">
        <f t="shared" si="5"/>
        <v>2699.999999995498</v>
      </c>
      <c r="U31" s="29">
        <v>6500.64</v>
      </c>
      <c r="V31" s="28">
        <f>(U31-U30)*U$5</f>
        <v>0</v>
      </c>
      <c r="W31" s="30">
        <v>3009.65</v>
      </c>
      <c r="X31" s="28">
        <f>(W31-W30)*W$5</f>
        <v>119.99999999989086</v>
      </c>
      <c r="Y31" s="49">
        <v>333.255</v>
      </c>
      <c r="Z31" s="28">
        <f>(Y31-Y30)*Y$5</f>
        <v>36.00000000005821</v>
      </c>
      <c r="AA31" s="49">
        <v>15763.451</v>
      </c>
      <c r="AB31" s="28">
        <f>(AA31-AA30)*AA$5</f>
        <v>661.999999996624</v>
      </c>
      <c r="AC31" s="46">
        <v>2241.85</v>
      </c>
      <c r="AD31" s="28">
        <f>(AC31-AC30)*AC$5</f>
        <v>0</v>
      </c>
      <c r="AE31" s="49">
        <v>9204.752</v>
      </c>
      <c r="AF31" s="67">
        <f>(AE31-AE30)*AE$5</f>
        <v>557.9999999990832</v>
      </c>
      <c r="AG31" s="29">
        <v>730.399</v>
      </c>
      <c r="AH31" s="66">
        <f>(AG31-AG30)*AG$5</f>
        <v>173.99999999997817</v>
      </c>
      <c r="AI31" s="29">
        <v>128.269</v>
      </c>
      <c r="AJ31" s="66">
        <f>(AI31-AI30)*AI$5</f>
        <v>29.999999999972715</v>
      </c>
      <c r="AK31" s="29">
        <v>116.03</v>
      </c>
      <c r="AL31" s="66">
        <f>(AK31-AK30)*AK$5</f>
        <v>114.00000000003274</v>
      </c>
      <c r="AM31" s="29">
        <v>275.75</v>
      </c>
      <c r="AN31" s="66">
        <f>(AM31-AM30)*AM$5</f>
        <v>0</v>
      </c>
      <c r="AO31" s="72">
        <f t="shared" si="18"/>
        <v>1579.9999999956071</v>
      </c>
      <c r="AP31" s="27"/>
      <c r="AQ31" s="28"/>
      <c r="AR31" s="27"/>
      <c r="AS31" s="28"/>
      <c r="AT31" s="27"/>
      <c r="AU31" s="28"/>
      <c r="AV31" s="27"/>
      <c r="AW31" s="28"/>
      <c r="AX31" s="10">
        <f t="shared" si="17"/>
        <v>4393.999999991138</v>
      </c>
    </row>
    <row r="32" spans="1:50" ht="14.25" thickBot="1" thickTop="1">
      <c r="A32" s="5" t="s">
        <v>38</v>
      </c>
      <c r="B32" s="51">
        <v>3437.111</v>
      </c>
      <c r="C32" s="14">
        <f>(B32-B30)*B$5</f>
        <v>464.999999999236</v>
      </c>
      <c r="D32" s="38">
        <v>1050.506</v>
      </c>
      <c r="E32" s="14">
        <f>(D32-D30)*D$5</f>
        <v>112.00000000008004</v>
      </c>
      <c r="F32" s="29">
        <v>3302.009</v>
      </c>
      <c r="G32" s="14">
        <f>(F32-F30)*F$5</f>
        <v>543.00000000012</v>
      </c>
      <c r="H32" s="29">
        <v>3481.64</v>
      </c>
      <c r="I32" s="14">
        <f>(H32-H30)*H$5</f>
        <v>0</v>
      </c>
      <c r="J32" s="29">
        <v>5349.088</v>
      </c>
      <c r="K32" s="68">
        <f>(J32-J31)*J$5</f>
        <v>1584.0000000007421</v>
      </c>
      <c r="L32" s="29">
        <v>611.12</v>
      </c>
      <c r="M32" s="75">
        <f>(L32-L31)*L$5</f>
        <v>59.99999999994543</v>
      </c>
      <c r="N32" s="29">
        <v>81.693</v>
      </c>
      <c r="O32" s="67">
        <f>(N32-N31)*N$5</f>
        <v>0</v>
      </c>
      <c r="P32" s="29">
        <v>72.51</v>
      </c>
      <c r="Q32" s="67">
        <f>(P32-P31)*P$5</f>
        <v>0</v>
      </c>
      <c r="R32" s="29">
        <v>259.41</v>
      </c>
      <c r="S32" s="67">
        <f>(R32-R31)*R$5</f>
        <v>60.00000000028649</v>
      </c>
      <c r="T32" s="73">
        <f t="shared" si="5"/>
        <v>2824.00000000041</v>
      </c>
      <c r="U32" s="29">
        <v>6500.64</v>
      </c>
      <c r="V32" s="14">
        <f>(U32-U31)*U$5</f>
        <v>0</v>
      </c>
      <c r="W32" s="30">
        <v>3009.69</v>
      </c>
      <c r="X32" s="14">
        <f>(W32-W31)*W$5</f>
        <v>119.99999999989086</v>
      </c>
      <c r="Y32" s="51">
        <v>333.263</v>
      </c>
      <c r="Z32" s="14">
        <f>(Y32-Y31)*Y$5</f>
        <v>31.99999999992542</v>
      </c>
      <c r="AA32" s="51">
        <v>15763.714</v>
      </c>
      <c r="AB32" s="14">
        <f>(AA32-AA31)*AA$5</f>
        <v>526.0000000016589</v>
      </c>
      <c r="AC32" s="46">
        <v>2241.85</v>
      </c>
      <c r="AD32" s="14">
        <f>(AC32-AC31)*AC$5</f>
        <v>0</v>
      </c>
      <c r="AE32" s="51">
        <v>9204.889</v>
      </c>
      <c r="AF32" s="68">
        <f>(AE32-AE31)*AE$5</f>
        <v>410.99999999642023</v>
      </c>
      <c r="AG32" s="29">
        <v>730.421</v>
      </c>
      <c r="AH32" s="67">
        <f>(AG32-AG31)*AG$5</f>
        <v>132.00000000028922</v>
      </c>
      <c r="AI32" s="29">
        <v>128.272</v>
      </c>
      <c r="AJ32" s="67">
        <f>(AI32-AI31)*AI$5</f>
        <v>17.999999999915417</v>
      </c>
      <c r="AK32" s="29">
        <v>116.045</v>
      </c>
      <c r="AL32" s="66">
        <f>(AK32-AK31)*AK$5</f>
        <v>90.00000000000341</v>
      </c>
      <c r="AM32" s="29">
        <v>275.75</v>
      </c>
      <c r="AN32" s="66">
        <f>(AM32-AM31)*AM$5</f>
        <v>0</v>
      </c>
      <c r="AO32" s="71">
        <f t="shared" si="18"/>
        <v>1238.9999999981</v>
      </c>
      <c r="AP32" s="13"/>
      <c r="AQ32" s="14">
        <f>(AP32-AP30)*AP$5</f>
        <v>0</v>
      </c>
      <c r="AR32" s="13"/>
      <c r="AS32" s="14">
        <f>(AR32-AR30)*AR$5</f>
        <v>0</v>
      </c>
      <c r="AT32" s="13"/>
      <c r="AU32" s="14">
        <f>(AT32-AT30)*AT$5</f>
        <v>0</v>
      </c>
      <c r="AV32" s="13"/>
      <c r="AW32" s="14">
        <f>(AV32-AV30)*AV$5</f>
        <v>0</v>
      </c>
      <c r="AX32" s="10">
        <f t="shared" si="17"/>
        <v>4152.999999998514</v>
      </c>
    </row>
    <row r="33" spans="2:50" ht="13.5" thickBot="1">
      <c r="B33" s="15"/>
      <c r="C33" s="16">
        <f>SUM(C8:C32)</f>
        <v>5120.999999998276</v>
      </c>
      <c r="D33" s="15"/>
      <c r="E33" s="16">
        <f>SUM(E8:E32)</f>
        <v>1349.999999999909</v>
      </c>
      <c r="F33" s="15"/>
      <c r="G33" s="16">
        <f>SUM(G8:G32)</f>
        <v>6342.000000000098</v>
      </c>
      <c r="H33" s="15"/>
      <c r="I33" s="16">
        <f>SUM(I8:I32)</f>
        <v>0</v>
      </c>
      <c r="J33" s="15"/>
      <c r="K33" s="17">
        <f>SUM(K8:K32)</f>
        <v>45341.999999998734</v>
      </c>
      <c r="L33" s="80"/>
      <c r="M33" s="16">
        <f>SUM(M8:M32)</f>
        <v>2322.000000000344</v>
      </c>
      <c r="N33" s="76"/>
      <c r="O33" s="16">
        <f>SUM(O8:O32)</f>
        <v>0</v>
      </c>
      <c r="P33" s="76"/>
      <c r="Q33" s="16">
        <f>SUM(Q8:Q32)</f>
        <v>0</v>
      </c>
      <c r="R33" s="76"/>
      <c r="S33" s="16">
        <f>SUM(S8:S32)</f>
        <v>1860.0000000000136</v>
      </c>
      <c r="T33" s="16">
        <f>SUM(T8:T32)</f>
        <v>62336.99999999738</v>
      </c>
      <c r="U33" s="15"/>
      <c r="V33" s="16">
        <f>SUM(V8:V32)</f>
        <v>0</v>
      </c>
      <c r="W33" s="40"/>
      <c r="X33" s="16">
        <f>SUM(X8:X32)</f>
        <v>5640.000000000327</v>
      </c>
      <c r="Y33" s="15"/>
      <c r="Z33" s="16">
        <f>SUM(Z8:Z32)</f>
        <v>783.9999999998781</v>
      </c>
      <c r="AA33" s="15"/>
      <c r="AB33" s="16">
        <f>SUM(AB8:AB32)</f>
        <v>13329.999999998108</v>
      </c>
      <c r="AC33" s="15"/>
      <c r="AD33" s="16">
        <f>SUM(AD8:AD32)</f>
        <v>0</v>
      </c>
      <c r="AE33" s="15"/>
      <c r="AF33" s="16">
        <f>SUM(AF8:AF32)</f>
        <v>12602.999999997337</v>
      </c>
      <c r="AG33" s="58"/>
      <c r="AH33" s="16">
        <f>SUM(AH8:AH32)</f>
        <v>5274.000000000115</v>
      </c>
      <c r="AI33" s="58"/>
      <c r="AJ33" s="16">
        <f>SUM(AJ8:AJ32)</f>
        <v>1115.9999999998718</v>
      </c>
      <c r="AK33" s="58"/>
      <c r="AL33" s="16">
        <f>SUM(AL8:AL32)</f>
        <v>1968.0000000000177</v>
      </c>
      <c r="AM33" s="58"/>
      <c r="AN33" s="16">
        <f>SUM(AN8:AN32)</f>
        <v>0</v>
      </c>
      <c r="AO33" s="77">
        <f>SUM(V33:AN33)</f>
        <v>40714.99999999565</v>
      </c>
      <c r="AP33" s="15"/>
      <c r="AQ33" s="16">
        <f>SUM(AQ8:AQ32)</f>
        <v>0</v>
      </c>
      <c r="AR33" s="15"/>
      <c r="AS33" s="16">
        <f>SUM(AS8:AS32)</f>
        <v>0</v>
      </c>
      <c r="AT33" s="15"/>
      <c r="AU33" s="16">
        <f>SUM(AU8:AU32)</f>
        <v>0</v>
      </c>
      <c r="AV33" s="15"/>
      <c r="AW33" s="17">
        <f>SUM(AW8:AW32)</f>
        <v>0</v>
      </c>
      <c r="AX33" s="78">
        <f>T33+AO33</f>
        <v>103051.99999999303</v>
      </c>
    </row>
    <row r="34" ht="12.75">
      <c r="F34" s="26"/>
    </row>
  </sheetData>
  <sheetProtection formatCells="0" formatColumns="0" formatRows="0"/>
  <mergeCells count="49">
    <mergeCell ref="AT6:AU6"/>
    <mergeCell ref="AE5:AF5"/>
    <mergeCell ref="AE6:AF6"/>
    <mergeCell ref="Y6:Z6"/>
    <mergeCell ref="AA5:AB5"/>
    <mergeCell ref="AA6:AB6"/>
    <mergeCell ref="Y5:Z5"/>
    <mergeCell ref="AI6:AJ6"/>
    <mergeCell ref="AP5:AQ5"/>
    <mergeCell ref="AV5:AW5"/>
    <mergeCell ref="AV6:AW6"/>
    <mergeCell ref="J6:K6"/>
    <mergeCell ref="U6:V6"/>
    <mergeCell ref="AR5:AS5"/>
    <mergeCell ref="AR6:AS6"/>
    <mergeCell ref="AC6:AD6"/>
    <mergeCell ref="AK6:AL6"/>
    <mergeCell ref="J5:K5"/>
    <mergeCell ref="P5:Q5"/>
    <mergeCell ref="A1:I1"/>
    <mergeCell ref="AT5:AU5"/>
    <mergeCell ref="F5:G5"/>
    <mergeCell ref="AC5:AD5"/>
    <mergeCell ref="T5:T6"/>
    <mergeCell ref="AO5:AO6"/>
    <mergeCell ref="B6:C6"/>
    <mergeCell ref="B5:C5"/>
    <mergeCell ref="AK5:AL5"/>
    <mergeCell ref="P6:Q6"/>
    <mergeCell ref="R6:S6"/>
    <mergeCell ref="AM5:AN5"/>
    <mergeCell ref="AM6:AN6"/>
    <mergeCell ref="D5:E5"/>
    <mergeCell ref="D6:E6"/>
    <mergeCell ref="F6:G6"/>
    <mergeCell ref="H5:I5"/>
    <mergeCell ref="H6:I6"/>
    <mergeCell ref="L6:M6"/>
    <mergeCell ref="L5:M5"/>
    <mergeCell ref="N5:O5"/>
    <mergeCell ref="N6:O6"/>
    <mergeCell ref="AG5:AH5"/>
    <mergeCell ref="AG6:AH6"/>
    <mergeCell ref="W6:X6"/>
    <mergeCell ref="AP6:AQ6"/>
    <mergeCell ref="AI5:AJ5"/>
    <mergeCell ref="U5:V5"/>
    <mergeCell ref="W5:X5"/>
    <mergeCell ref="R5:S5"/>
  </mergeCells>
  <printOptions/>
  <pageMargins left="0.7874015748031497" right="0.7874015748031497" top="0" bottom="0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3"/>
  <sheetViews>
    <sheetView showZeros="0" defaultGridColor="0" zoomScalePageLayoutView="0" colorId="48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W10" sqref="W10"/>
    </sheetView>
  </sheetViews>
  <sheetFormatPr defaultColWidth="9.00390625" defaultRowHeight="12.75" outlineLevelCol="1"/>
  <cols>
    <col min="1" max="1" width="6.625" style="0" customWidth="1"/>
    <col min="2" max="2" width="10.125" style="0" customWidth="1"/>
    <col min="3" max="3" width="11.125" style="0" customWidth="1"/>
    <col min="4" max="4" width="10.625" style="0" customWidth="1"/>
    <col min="5" max="7" width="10.375" style="0" customWidth="1"/>
    <col min="8" max="8" width="9.00390625" style="0" customWidth="1"/>
    <col min="9" max="9" width="10.125" style="0" customWidth="1"/>
    <col min="10" max="10" width="8.875" style="0" customWidth="1"/>
    <col min="11" max="11" width="9.00390625" style="0" customWidth="1"/>
    <col min="12" max="12" width="9.25390625" style="0" customWidth="1"/>
    <col min="13" max="13" width="9.875" style="0" customWidth="1"/>
    <col min="14" max="14" width="9.00390625" style="0" customWidth="1"/>
    <col min="15" max="15" width="10.25390625" style="0" customWidth="1"/>
    <col min="16" max="16" width="9.875" style="0" customWidth="1"/>
    <col min="17" max="18" width="9.375" style="0" customWidth="1"/>
    <col min="19" max="19" width="7.25390625" style="0" customWidth="1"/>
    <col min="20" max="20" width="11.125" style="0" customWidth="1"/>
    <col min="21" max="21" width="10.625" style="0" customWidth="1"/>
    <col min="22" max="22" width="8.875" style="0" customWidth="1"/>
    <col min="23" max="23" width="9.125" style="0" customWidth="1"/>
    <col min="24" max="24" width="9.375" style="0" customWidth="1"/>
    <col min="25" max="25" width="10.875" style="0" customWidth="1"/>
    <col min="26" max="26" width="12.625" style="0" hidden="1" customWidth="1" outlineLevel="1"/>
    <col min="27" max="27" width="13.375" style="0" hidden="1" customWidth="1" outlineLevel="1"/>
    <col min="28" max="28" width="12.625" style="0" hidden="1" customWidth="1" outlineLevel="1"/>
    <col min="29" max="29" width="13.375" style="0" hidden="1" customWidth="1" outlineLevel="1"/>
    <col min="30" max="30" width="12.625" style="0" hidden="1" customWidth="1" outlineLevel="1"/>
    <col min="31" max="31" width="13.375" style="0" hidden="1" customWidth="1" outlineLevel="1"/>
    <col min="32" max="32" width="12.625" style="0" hidden="1" customWidth="1" outlineLevel="1"/>
    <col min="33" max="33" width="7.00390625" style="0" customWidth="1" outlineLevel="1"/>
    <col min="34" max="34" width="11.875" style="0" customWidth="1"/>
  </cols>
  <sheetData>
    <row r="1" spans="1:41" ht="13.5" customHeight="1">
      <c r="A1" s="85" t="s">
        <v>33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6"/>
      <c r="AJ1" s="6"/>
      <c r="AK1" s="6"/>
      <c r="AL1" s="6"/>
      <c r="AM1" s="6"/>
      <c r="AN1" s="6"/>
      <c r="AO1" s="6"/>
    </row>
    <row r="2" spans="1:41" ht="12" customHeight="1">
      <c r="A2" s="85" t="s">
        <v>44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21"/>
      <c r="M2" s="21" t="s">
        <v>29</v>
      </c>
      <c r="N2" s="21"/>
      <c r="O2" s="21" t="s">
        <v>37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6"/>
      <c r="AJ2" s="6"/>
      <c r="AK2" s="6"/>
      <c r="AL2" s="6"/>
      <c r="AM2" s="6"/>
      <c r="AN2" s="6"/>
      <c r="AO2" s="6"/>
    </row>
    <row r="3" spans="1:41" ht="14.25" customHeight="1">
      <c r="A3" s="100" t="s">
        <v>40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6"/>
      <c r="AJ3" s="6"/>
      <c r="AK3" s="6"/>
      <c r="AL3" s="6"/>
      <c r="AM3" s="6"/>
      <c r="AN3" s="6"/>
      <c r="AO3" s="6"/>
    </row>
    <row r="4" ht="12.75" customHeight="1" hidden="1"/>
    <row r="5" spans="1:39" ht="39.75" customHeight="1">
      <c r="A5" s="2" t="s">
        <v>2</v>
      </c>
      <c r="B5" s="86">
        <v>4800</v>
      </c>
      <c r="C5" s="87"/>
      <c r="D5" s="86">
        <v>3600</v>
      </c>
      <c r="E5" s="87"/>
      <c r="F5" s="63">
        <v>3600</v>
      </c>
      <c r="G5" s="63"/>
      <c r="H5" s="86">
        <v>3600</v>
      </c>
      <c r="I5" s="87"/>
      <c r="J5" s="86">
        <v>3600</v>
      </c>
      <c r="K5" s="87"/>
      <c r="L5" s="86">
        <v>4800</v>
      </c>
      <c r="M5" s="87"/>
      <c r="N5" s="86">
        <v>4800</v>
      </c>
      <c r="O5" s="87"/>
      <c r="P5" s="86">
        <v>4800</v>
      </c>
      <c r="Q5" s="87"/>
      <c r="R5" s="86">
        <v>8000</v>
      </c>
      <c r="S5" s="87"/>
      <c r="T5" s="86">
        <v>4000</v>
      </c>
      <c r="U5" s="87"/>
      <c r="V5" s="86">
        <v>4000</v>
      </c>
      <c r="W5" s="87"/>
      <c r="X5" s="86">
        <v>14000</v>
      </c>
      <c r="Y5" s="87"/>
      <c r="Z5" s="86">
        <v>0</v>
      </c>
      <c r="AA5" s="87"/>
      <c r="AB5" s="86">
        <v>0</v>
      </c>
      <c r="AC5" s="87"/>
      <c r="AD5" s="86">
        <v>0</v>
      </c>
      <c r="AE5" s="87"/>
      <c r="AF5" s="86">
        <v>0</v>
      </c>
      <c r="AG5" s="87"/>
      <c r="AH5" s="6"/>
      <c r="AI5" s="6"/>
      <c r="AJ5" s="6"/>
      <c r="AK5" s="6"/>
      <c r="AL5" s="6"/>
      <c r="AM5" s="6"/>
    </row>
    <row r="6" spans="1:39" ht="31.5" customHeight="1" thickBot="1">
      <c r="A6" s="1" t="s">
        <v>1</v>
      </c>
      <c r="B6" s="88">
        <v>4</v>
      </c>
      <c r="C6" s="89"/>
      <c r="D6" s="88">
        <v>6</v>
      </c>
      <c r="E6" s="89"/>
      <c r="F6" s="64">
        <v>8</v>
      </c>
      <c r="G6" s="64"/>
      <c r="H6" s="88">
        <v>10</v>
      </c>
      <c r="I6" s="89"/>
      <c r="J6" s="88">
        <v>12</v>
      </c>
      <c r="K6" s="89"/>
      <c r="L6" s="88">
        <v>22</v>
      </c>
      <c r="M6" s="89"/>
      <c r="N6" s="88">
        <v>26</v>
      </c>
      <c r="O6" s="89"/>
      <c r="P6" s="88">
        <v>28</v>
      </c>
      <c r="Q6" s="89"/>
      <c r="R6" s="88">
        <v>6</v>
      </c>
      <c r="S6" s="89"/>
      <c r="T6" s="88">
        <v>16</v>
      </c>
      <c r="U6" s="89"/>
      <c r="V6" s="88">
        <v>17</v>
      </c>
      <c r="W6" s="89"/>
      <c r="X6" s="88">
        <v>35</v>
      </c>
      <c r="Y6" s="89"/>
      <c r="Z6" s="88" t="s">
        <v>29</v>
      </c>
      <c r="AA6" s="89"/>
      <c r="AB6" s="88" t="s">
        <v>29</v>
      </c>
      <c r="AC6" s="89"/>
      <c r="AD6" s="88" t="s">
        <v>29</v>
      </c>
      <c r="AE6" s="89"/>
      <c r="AF6" s="88" t="s">
        <v>29</v>
      </c>
      <c r="AG6" s="89"/>
      <c r="AH6" s="7" t="s">
        <v>31</v>
      </c>
      <c r="AI6" s="6"/>
      <c r="AJ6" s="6"/>
      <c r="AK6" s="6"/>
      <c r="AL6" s="6"/>
      <c r="AM6" s="6"/>
    </row>
    <row r="7" spans="1:39" ht="97.5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 t="s">
        <v>3</v>
      </c>
      <c r="G7" s="4" t="s">
        <v>4</v>
      </c>
      <c r="H7" s="3" t="s">
        <v>3</v>
      </c>
      <c r="I7" s="4" t="s">
        <v>4</v>
      </c>
      <c r="J7" s="3" t="s">
        <v>3</v>
      </c>
      <c r="K7" s="4" t="s">
        <v>4</v>
      </c>
      <c r="L7" s="3" t="s">
        <v>3</v>
      </c>
      <c r="M7" s="4" t="s">
        <v>4</v>
      </c>
      <c r="N7" s="3" t="s">
        <v>3</v>
      </c>
      <c r="O7" s="4" t="s">
        <v>4</v>
      </c>
      <c r="P7" s="28"/>
      <c r="Q7" s="4" t="s">
        <v>4</v>
      </c>
      <c r="R7" s="3"/>
      <c r="S7" s="4" t="s">
        <v>4</v>
      </c>
      <c r="T7" s="3" t="s">
        <v>3</v>
      </c>
      <c r="U7" s="4" t="s">
        <v>4</v>
      </c>
      <c r="V7" s="3" t="s">
        <v>3</v>
      </c>
      <c r="W7" s="4" t="s">
        <v>4</v>
      </c>
      <c r="X7" s="3" t="s">
        <v>3</v>
      </c>
      <c r="Y7" s="4" t="s">
        <v>4</v>
      </c>
      <c r="Z7" s="3" t="s">
        <v>3</v>
      </c>
      <c r="AA7" s="4" t="s">
        <v>4</v>
      </c>
      <c r="AB7" s="3" t="s">
        <v>3</v>
      </c>
      <c r="AC7" s="4" t="s">
        <v>4</v>
      </c>
      <c r="AD7" s="3" t="s">
        <v>3</v>
      </c>
      <c r="AE7" s="4" t="s">
        <v>4</v>
      </c>
      <c r="AF7" s="3" t="s">
        <v>3</v>
      </c>
      <c r="AG7" s="4" t="s">
        <v>4</v>
      </c>
      <c r="AH7" s="20">
        <f>SUM(AH8:AH32)</f>
        <v>92286.7999999965</v>
      </c>
      <c r="AI7" s="6"/>
      <c r="AJ7" s="6"/>
      <c r="AK7" s="6"/>
      <c r="AL7" s="6"/>
      <c r="AM7" s="6"/>
    </row>
    <row r="8" spans="1:34" ht="13.5" thickTop="1">
      <c r="A8" s="5" t="s">
        <v>5</v>
      </c>
      <c r="B8" s="29">
        <v>4722.887</v>
      </c>
      <c r="C8" s="44">
        <v>0</v>
      </c>
      <c r="D8" s="29">
        <v>10535.736</v>
      </c>
      <c r="E8" s="44">
        <v>0</v>
      </c>
      <c r="F8" s="29">
        <v>4302.969</v>
      </c>
      <c r="G8" s="44">
        <v>0</v>
      </c>
      <c r="H8" s="29">
        <v>7213.669</v>
      </c>
      <c r="I8" s="44">
        <v>0</v>
      </c>
      <c r="J8" s="29">
        <v>461.49</v>
      </c>
      <c r="K8" s="44">
        <v>0</v>
      </c>
      <c r="L8" s="29">
        <v>2133.964</v>
      </c>
      <c r="M8" s="44">
        <v>0</v>
      </c>
      <c r="N8" s="29">
        <v>4029.895</v>
      </c>
      <c r="O8" s="44">
        <v>0</v>
      </c>
      <c r="P8" s="29">
        <v>2067.508</v>
      </c>
      <c r="Q8" s="44">
        <v>0</v>
      </c>
      <c r="R8" s="29">
        <v>5250.119</v>
      </c>
      <c r="S8" s="44">
        <v>0</v>
      </c>
      <c r="T8" s="29">
        <v>11763.447</v>
      </c>
      <c r="U8" s="44">
        <v>0</v>
      </c>
      <c r="V8" s="29">
        <v>7247.461</v>
      </c>
      <c r="W8" s="44">
        <v>0</v>
      </c>
      <c r="X8" s="29">
        <v>853.366</v>
      </c>
      <c r="Y8" s="44">
        <v>0</v>
      </c>
      <c r="Z8" s="29"/>
      <c r="AA8" s="44">
        <v>0</v>
      </c>
      <c r="AB8" s="29"/>
      <c r="AC8" s="44">
        <v>0</v>
      </c>
      <c r="AD8" s="29"/>
      <c r="AE8" s="44">
        <v>0</v>
      </c>
      <c r="AF8" s="29"/>
      <c r="AG8" s="44">
        <v>0</v>
      </c>
      <c r="AH8" s="45">
        <f>SUM(C8+E8+I8+K8+M8+O8+Q8+S8+U8+W8+Y8+AA8+AC8+AE8+AG8)</f>
        <v>0</v>
      </c>
    </row>
    <row r="9" spans="1:34" ht="12.75">
      <c r="A9" s="5" t="s">
        <v>6</v>
      </c>
      <c r="B9" s="46">
        <v>4722.983</v>
      </c>
      <c r="C9" s="47">
        <f aca="true" t="shared" si="0" ref="C9:C32">(B9-B8)*B$5</f>
        <v>460.80000000220025</v>
      </c>
      <c r="D9" s="46">
        <v>10535.867</v>
      </c>
      <c r="E9" s="47">
        <f aca="true" t="shared" si="1" ref="E9:G32">(D9-D8)*D$5</f>
        <v>471.59999999785214</v>
      </c>
      <c r="F9" s="46">
        <v>4303.226</v>
      </c>
      <c r="G9" s="47">
        <f t="shared" si="1"/>
        <v>925.1999999985856</v>
      </c>
      <c r="H9" s="46">
        <v>7213.811</v>
      </c>
      <c r="I9" s="47">
        <f aca="true" t="shared" si="2" ref="I9:I30">(H9-H8)*H$5</f>
        <v>511.19999999937136</v>
      </c>
      <c r="J9" s="46">
        <v>461.55</v>
      </c>
      <c r="K9" s="47">
        <f aca="true" t="shared" si="3" ref="K9:K30">(J9-J8)*J$5</f>
        <v>216.00000000000819</v>
      </c>
      <c r="L9" s="46">
        <v>2134.041</v>
      </c>
      <c r="M9" s="47">
        <f aca="true" t="shared" si="4" ref="M9:M30">(L9-L8)*L$5</f>
        <v>369.60000000108266</v>
      </c>
      <c r="N9" s="46">
        <v>4030.013</v>
      </c>
      <c r="O9" s="47">
        <f aca="true" t="shared" si="5" ref="O9:O30">(N9-N8)*N$5</f>
        <v>566.3999999997031</v>
      </c>
      <c r="P9" s="46">
        <v>2067.565</v>
      </c>
      <c r="Q9" s="47">
        <f aca="true" t="shared" si="6" ref="Q9:Q30">(P9-P8)*P$5</f>
        <v>273.60000000117</v>
      </c>
      <c r="R9" s="29">
        <v>5250.119</v>
      </c>
      <c r="S9" s="47">
        <f aca="true" t="shared" si="7" ref="S9:S30">(R9-R8)*R$5</f>
        <v>0</v>
      </c>
      <c r="T9" s="46">
        <v>11763.463</v>
      </c>
      <c r="U9" s="47">
        <f aca="true" t="shared" si="8" ref="U9:U30">(T9-T8)*T$5</f>
        <v>63.9999999984866</v>
      </c>
      <c r="V9" s="46">
        <v>7247.461</v>
      </c>
      <c r="W9" s="47">
        <f aca="true" t="shared" si="9" ref="W9:W30">(V9-V8)*V$5</f>
        <v>0</v>
      </c>
      <c r="X9" s="46">
        <v>853.394</v>
      </c>
      <c r="Y9" s="47">
        <f aca="true" t="shared" si="10" ref="Y9:Y30">(X9-X8)*X$5</f>
        <v>392.0000000002801</v>
      </c>
      <c r="Z9" s="46"/>
      <c r="AA9" s="47">
        <f aca="true" t="shared" si="11" ref="AA9:AA30">(Z9-Z8)*Z$5</f>
        <v>0</v>
      </c>
      <c r="AB9" s="46"/>
      <c r="AC9" s="47">
        <f aca="true" t="shared" si="12" ref="AC9:AC30">(AB9-AB8)*AB$5</f>
        <v>0</v>
      </c>
      <c r="AD9" s="46"/>
      <c r="AE9" s="47">
        <f aca="true" t="shared" si="13" ref="AE9:AE30">(AD9-AD8)*AD$5</f>
        <v>0</v>
      </c>
      <c r="AF9" s="46"/>
      <c r="AG9" s="47">
        <f aca="true" t="shared" si="14" ref="AG9:AG30">(AF9-AF8)*AF$5</f>
        <v>0</v>
      </c>
      <c r="AH9" s="48">
        <f>SUM(C9+E9+G9+I9+K9+M9+O9+Q9+S9+U9+W9+Y9+AA9+AC9+AE9+AG9)</f>
        <v>4250.39999999874</v>
      </c>
    </row>
    <row r="10" spans="1:34" ht="11.25" customHeight="1">
      <c r="A10" s="5" t="s">
        <v>7</v>
      </c>
      <c r="B10" s="46">
        <v>4723.072</v>
      </c>
      <c r="C10" s="47">
        <f t="shared" si="0"/>
        <v>427.1999999997206</v>
      </c>
      <c r="D10" s="46">
        <v>10535.99</v>
      </c>
      <c r="E10" s="47">
        <f t="shared" si="1"/>
        <v>442.79999999853317</v>
      </c>
      <c r="F10" s="46">
        <v>4303.5</v>
      </c>
      <c r="G10" s="47">
        <f t="shared" si="1"/>
        <v>986.4000000012311</v>
      </c>
      <c r="H10" s="46">
        <v>7213.94</v>
      </c>
      <c r="I10" s="47">
        <f t="shared" si="2"/>
        <v>464.3999999996595</v>
      </c>
      <c r="J10" s="46">
        <v>461.6</v>
      </c>
      <c r="K10" s="47">
        <f t="shared" si="3"/>
        <v>180.00000000004093</v>
      </c>
      <c r="L10" s="46">
        <v>2134.113</v>
      </c>
      <c r="M10" s="47">
        <f t="shared" si="4"/>
        <v>345.599999998376</v>
      </c>
      <c r="N10" s="46">
        <v>4030.108</v>
      </c>
      <c r="O10" s="47">
        <f t="shared" si="5"/>
        <v>456.00000000122236</v>
      </c>
      <c r="P10" s="46">
        <v>2067.615</v>
      </c>
      <c r="Q10" s="47">
        <f t="shared" si="6"/>
        <v>239.99999999869033</v>
      </c>
      <c r="R10" s="29">
        <v>5250.119</v>
      </c>
      <c r="S10" s="47">
        <f t="shared" si="7"/>
        <v>0</v>
      </c>
      <c r="T10" s="46">
        <v>11763.471</v>
      </c>
      <c r="U10" s="47">
        <f t="shared" si="8"/>
        <v>31.9999999992433</v>
      </c>
      <c r="V10" s="46">
        <v>7247.461</v>
      </c>
      <c r="W10" s="47">
        <f t="shared" si="9"/>
        <v>0</v>
      </c>
      <c r="X10" s="46">
        <v>853.431</v>
      </c>
      <c r="Y10" s="47">
        <f t="shared" si="10"/>
        <v>518.0000000004839</v>
      </c>
      <c r="Z10" s="46"/>
      <c r="AA10" s="47">
        <f t="shared" si="11"/>
        <v>0</v>
      </c>
      <c r="AB10" s="46"/>
      <c r="AC10" s="47">
        <f t="shared" si="12"/>
        <v>0</v>
      </c>
      <c r="AD10" s="46"/>
      <c r="AE10" s="47">
        <f t="shared" si="13"/>
        <v>0</v>
      </c>
      <c r="AF10" s="46"/>
      <c r="AG10" s="47">
        <f t="shared" si="14"/>
        <v>0</v>
      </c>
      <c r="AH10" s="48">
        <f aca="true" t="shared" si="15" ref="AH10:AH33">SUM(C10+E10+G10+I10+K10+M10+O10+Q10+S10+U10+W10+Y10+AA10+AC10+AE10+AG10)</f>
        <v>4092.399999997201</v>
      </c>
    </row>
    <row r="11" spans="1:34" ht="12.75">
      <c r="A11" s="5" t="s">
        <v>8</v>
      </c>
      <c r="B11" s="46">
        <v>4723.154</v>
      </c>
      <c r="C11" s="47">
        <f t="shared" si="0"/>
        <v>393.60000000160653</v>
      </c>
      <c r="D11" s="46">
        <v>10536.103</v>
      </c>
      <c r="E11" s="47">
        <f t="shared" si="1"/>
        <v>406.79999999774736</v>
      </c>
      <c r="F11" s="46">
        <v>4303.817</v>
      </c>
      <c r="G11" s="47">
        <f t="shared" si="1"/>
        <v>1141.2000000000262</v>
      </c>
      <c r="H11" s="46">
        <v>7214.062</v>
      </c>
      <c r="I11" s="47">
        <f t="shared" si="2"/>
        <v>439.20000000107393</v>
      </c>
      <c r="J11" s="46">
        <v>461.64</v>
      </c>
      <c r="K11" s="47">
        <f t="shared" si="3"/>
        <v>143.99999999986903</v>
      </c>
      <c r="L11" s="46">
        <v>2134.178</v>
      </c>
      <c r="M11" s="47">
        <f t="shared" si="4"/>
        <v>312.00000000026193</v>
      </c>
      <c r="N11" s="46">
        <v>4030.202</v>
      </c>
      <c r="O11" s="47">
        <f t="shared" si="5"/>
        <v>451.2000000002445</v>
      </c>
      <c r="P11" s="46">
        <v>2067.662</v>
      </c>
      <c r="Q11" s="47">
        <f t="shared" si="6"/>
        <v>225.60000000012224</v>
      </c>
      <c r="R11" s="29">
        <v>5250.119</v>
      </c>
      <c r="S11" s="47">
        <f t="shared" si="7"/>
        <v>0</v>
      </c>
      <c r="T11" s="46">
        <v>11763.479</v>
      </c>
      <c r="U11" s="47">
        <f t="shared" si="8"/>
        <v>31.9999999992433</v>
      </c>
      <c r="V11" s="46">
        <v>7247.461</v>
      </c>
      <c r="W11" s="47">
        <f t="shared" si="9"/>
        <v>0</v>
      </c>
      <c r="X11" s="46">
        <v>853.458</v>
      </c>
      <c r="Y11" s="47">
        <f t="shared" si="10"/>
        <v>377.99999999901956</v>
      </c>
      <c r="Z11" s="46"/>
      <c r="AA11" s="47">
        <f t="shared" si="11"/>
        <v>0</v>
      </c>
      <c r="AB11" s="46"/>
      <c r="AC11" s="47">
        <f t="shared" si="12"/>
        <v>0</v>
      </c>
      <c r="AD11" s="46"/>
      <c r="AE11" s="47">
        <f t="shared" si="13"/>
        <v>0</v>
      </c>
      <c r="AF11" s="46"/>
      <c r="AG11" s="47">
        <f t="shared" si="14"/>
        <v>0</v>
      </c>
      <c r="AH11" s="48">
        <f t="shared" si="15"/>
        <v>3923.5999999992146</v>
      </c>
    </row>
    <row r="12" spans="1:34" ht="12.75">
      <c r="A12" s="5" t="s">
        <v>9</v>
      </c>
      <c r="B12" s="46">
        <v>4723.249</v>
      </c>
      <c r="C12" s="47">
        <f t="shared" si="0"/>
        <v>455.9999999968568</v>
      </c>
      <c r="D12" s="46">
        <v>10536.236</v>
      </c>
      <c r="E12" s="47">
        <f t="shared" si="1"/>
        <v>478.80000000586733</v>
      </c>
      <c r="F12" s="46">
        <v>4304.054</v>
      </c>
      <c r="G12" s="47">
        <f t="shared" si="1"/>
        <v>853.2000000002881</v>
      </c>
      <c r="H12" s="46">
        <v>7214.203</v>
      </c>
      <c r="I12" s="47">
        <f t="shared" si="2"/>
        <v>507.6000000019121</v>
      </c>
      <c r="J12" s="46">
        <v>461.68</v>
      </c>
      <c r="K12" s="47">
        <f t="shared" si="3"/>
        <v>144.00000000007367</v>
      </c>
      <c r="L12" s="46">
        <v>2134.255</v>
      </c>
      <c r="M12" s="47">
        <f t="shared" si="4"/>
        <v>369.60000000108266</v>
      </c>
      <c r="N12" s="46">
        <v>4030.311</v>
      </c>
      <c r="O12" s="47">
        <f t="shared" si="5"/>
        <v>523.1999999996333</v>
      </c>
      <c r="P12" s="46">
        <v>2067.717</v>
      </c>
      <c r="Q12" s="47">
        <f t="shared" si="6"/>
        <v>264.000000001397</v>
      </c>
      <c r="R12" s="29">
        <v>5250.119</v>
      </c>
      <c r="S12" s="47">
        <f t="shared" si="7"/>
        <v>0</v>
      </c>
      <c r="T12" s="46">
        <v>11763.488</v>
      </c>
      <c r="U12" s="47">
        <f t="shared" si="8"/>
        <v>36.00000000005821</v>
      </c>
      <c r="V12" s="46">
        <v>7247.461</v>
      </c>
      <c r="W12" s="47">
        <f t="shared" si="9"/>
        <v>0</v>
      </c>
      <c r="X12" s="46">
        <v>853.491</v>
      </c>
      <c r="Y12" s="47">
        <f t="shared" si="10"/>
        <v>462.00000000021646</v>
      </c>
      <c r="Z12" s="46"/>
      <c r="AA12" s="47">
        <f t="shared" si="11"/>
        <v>0</v>
      </c>
      <c r="AB12" s="46"/>
      <c r="AC12" s="47">
        <f t="shared" si="12"/>
        <v>0</v>
      </c>
      <c r="AD12" s="46"/>
      <c r="AE12" s="47">
        <f t="shared" si="13"/>
        <v>0</v>
      </c>
      <c r="AF12" s="46"/>
      <c r="AG12" s="47">
        <f t="shared" si="14"/>
        <v>0</v>
      </c>
      <c r="AH12" s="48">
        <f t="shared" si="15"/>
        <v>4094.4000000073856</v>
      </c>
    </row>
    <row r="13" spans="1:34" ht="12.75">
      <c r="A13" s="5" t="s">
        <v>10</v>
      </c>
      <c r="B13" s="46">
        <v>4723.367</v>
      </c>
      <c r="C13" s="47">
        <f t="shared" si="0"/>
        <v>566.4000000018859</v>
      </c>
      <c r="D13" s="46">
        <v>10536.402</v>
      </c>
      <c r="E13" s="47">
        <f t="shared" si="1"/>
        <v>597.5999999973283</v>
      </c>
      <c r="F13" s="46">
        <v>4304.261</v>
      </c>
      <c r="G13" s="47">
        <f t="shared" si="1"/>
        <v>745.2000000012049</v>
      </c>
      <c r="H13" s="46">
        <v>7214.381</v>
      </c>
      <c r="I13" s="47">
        <f t="shared" si="2"/>
        <v>640.7999999995809</v>
      </c>
      <c r="J13" s="46">
        <v>461.74</v>
      </c>
      <c r="K13" s="47">
        <f t="shared" si="3"/>
        <v>216.00000000000819</v>
      </c>
      <c r="L13" s="46">
        <v>2134.351</v>
      </c>
      <c r="M13" s="47">
        <f t="shared" si="4"/>
        <v>460.80000000001746</v>
      </c>
      <c r="N13" s="46">
        <v>4030.422</v>
      </c>
      <c r="O13" s="47">
        <f t="shared" si="5"/>
        <v>532.7999999994063</v>
      </c>
      <c r="P13" s="46">
        <v>2067.785</v>
      </c>
      <c r="Q13" s="47">
        <f t="shared" si="6"/>
        <v>326.39999999883</v>
      </c>
      <c r="R13" s="29">
        <v>5250.119</v>
      </c>
      <c r="S13" s="47">
        <f t="shared" si="7"/>
        <v>0</v>
      </c>
      <c r="T13" s="46">
        <v>11763.499</v>
      </c>
      <c r="U13" s="47">
        <f t="shared" si="8"/>
        <v>44.00000000168802</v>
      </c>
      <c r="V13" s="46">
        <v>7247.461</v>
      </c>
      <c r="W13" s="47">
        <f t="shared" si="9"/>
        <v>0</v>
      </c>
      <c r="X13" s="46">
        <v>853.531</v>
      </c>
      <c r="Y13" s="47">
        <f t="shared" si="10"/>
        <v>559.9999999994907</v>
      </c>
      <c r="Z13" s="46"/>
      <c r="AA13" s="47">
        <f t="shared" si="11"/>
        <v>0</v>
      </c>
      <c r="AB13" s="46"/>
      <c r="AC13" s="47">
        <f t="shared" si="12"/>
        <v>0</v>
      </c>
      <c r="AD13" s="46"/>
      <c r="AE13" s="47">
        <f t="shared" si="13"/>
        <v>0</v>
      </c>
      <c r="AF13" s="46"/>
      <c r="AG13" s="47">
        <f t="shared" si="14"/>
        <v>0</v>
      </c>
      <c r="AH13" s="48">
        <f t="shared" si="15"/>
        <v>4689.999999999441</v>
      </c>
    </row>
    <row r="14" spans="1:34" ht="12.75">
      <c r="A14" s="5" t="s">
        <v>11</v>
      </c>
      <c r="B14" s="46">
        <v>4723.44</v>
      </c>
      <c r="C14" s="47">
        <f t="shared" si="0"/>
        <v>350.3999999971711</v>
      </c>
      <c r="D14" s="46">
        <v>10536.503</v>
      </c>
      <c r="E14" s="47">
        <f t="shared" si="1"/>
        <v>363.6000000020431</v>
      </c>
      <c r="F14" s="46">
        <v>4304.514</v>
      </c>
      <c r="G14" s="47">
        <f t="shared" si="1"/>
        <v>910.7999999989261</v>
      </c>
      <c r="H14" s="46">
        <v>7214.487</v>
      </c>
      <c r="I14" s="47">
        <f t="shared" si="2"/>
        <v>381.5999999991618</v>
      </c>
      <c r="J14" s="46">
        <v>461.77</v>
      </c>
      <c r="K14" s="47">
        <f t="shared" si="3"/>
        <v>107.99999999990177</v>
      </c>
      <c r="L14" s="46">
        <v>2134.41</v>
      </c>
      <c r="M14" s="47">
        <f t="shared" si="4"/>
        <v>283.1999999987602</v>
      </c>
      <c r="N14" s="46">
        <v>4030.599</v>
      </c>
      <c r="O14" s="47">
        <f t="shared" si="5"/>
        <v>849.6000000006461</v>
      </c>
      <c r="P14" s="46">
        <v>2067.824</v>
      </c>
      <c r="Q14" s="47">
        <f t="shared" si="6"/>
        <v>187.20000000103028</v>
      </c>
      <c r="R14" s="29">
        <v>5250.119</v>
      </c>
      <c r="S14" s="47">
        <f t="shared" si="7"/>
        <v>0</v>
      </c>
      <c r="T14" s="46">
        <v>11763.499</v>
      </c>
      <c r="U14" s="47">
        <f t="shared" si="8"/>
        <v>0</v>
      </c>
      <c r="V14" s="46">
        <v>7247.461</v>
      </c>
      <c r="W14" s="47">
        <f t="shared" si="9"/>
        <v>0</v>
      </c>
      <c r="X14" s="46">
        <v>853.553</v>
      </c>
      <c r="Y14" s="47">
        <f t="shared" si="10"/>
        <v>308.00000000067485</v>
      </c>
      <c r="Z14" s="46"/>
      <c r="AA14" s="47">
        <f t="shared" si="11"/>
        <v>0</v>
      </c>
      <c r="AB14" s="46"/>
      <c r="AC14" s="47">
        <f t="shared" si="12"/>
        <v>0</v>
      </c>
      <c r="AD14" s="46"/>
      <c r="AE14" s="47">
        <f t="shared" si="13"/>
        <v>0</v>
      </c>
      <c r="AF14" s="46"/>
      <c r="AG14" s="47">
        <f t="shared" si="14"/>
        <v>0</v>
      </c>
      <c r="AH14" s="48">
        <f t="shared" si="15"/>
        <v>3742.3999999983153</v>
      </c>
    </row>
    <row r="15" spans="1:34" ht="12.75">
      <c r="A15" s="5" t="s">
        <v>12</v>
      </c>
      <c r="B15" s="46">
        <v>4723.519</v>
      </c>
      <c r="C15" s="47">
        <f t="shared" si="0"/>
        <v>379.20000000303844</v>
      </c>
      <c r="D15" s="46">
        <v>10536.611</v>
      </c>
      <c r="E15" s="47">
        <f t="shared" si="1"/>
        <v>388.80000000062864</v>
      </c>
      <c r="F15" s="46">
        <v>4304.585</v>
      </c>
      <c r="G15" s="47">
        <f t="shared" si="1"/>
        <v>255.59999999968568</v>
      </c>
      <c r="H15" s="46">
        <v>7214.599</v>
      </c>
      <c r="I15" s="47">
        <f t="shared" si="2"/>
        <v>403.2000000002881</v>
      </c>
      <c r="J15" s="46">
        <v>461.82</v>
      </c>
      <c r="K15" s="47">
        <f t="shared" si="3"/>
        <v>180.00000000004093</v>
      </c>
      <c r="L15" s="46">
        <v>2134.47</v>
      </c>
      <c r="M15" s="47">
        <f t="shared" si="4"/>
        <v>287.99999999973807</v>
      </c>
      <c r="N15" s="46">
        <v>4030.636</v>
      </c>
      <c r="O15" s="47">
        <f t="shared" si="5"/>
        <v>177.5999999990745</v>
      </c>
      <c r="P15" s="46">
        <v>2067.863</v>
      </c>
      <c r="Q15" s="47">
        <f t="shared" si="6"/>
        <v>187.1999999988475</v>
      </c>
      <c r="R15" s="29">
        <v>5250.119</v>
      </c>
      <c r="S15" s="47">
        <f t="shared" si="7"/>
        <v>0</v>
      </c>
      <c r="T15" s="46">
        <v>11763.533</v>
      </c>
      <c r="U15" s="47">
        <f t="shared" si="8"/>
        <v>135.99999999860302</v>
      </c>
      <c r="V15" s="46">
        <v>7247.461</v>
      </c>
      <c r="W15" s="47">
        <f t="shared" si="9"/>
        <v>0</v>
      </c>
      <c r="X15" s="46">
        <v>853.577</v>
      </c>
      <c r="Y15" s="47">
        <f t="shared" si="10"/>
        <v>336.00000000001273</v>
      </c>
      <c r="Z15" s="46"/>
      <c r="AA15" s="47">
        <f t="shared" si="11"/>
        <v>0</v>
      </c>
      <c r="AB15" s="46"/>
      <c r="AC15" s="47">
        <f t="shared" si="12"/>
        <v>0</v>
      </c>
      <c r="AD15" s="46"/>
      <c r="AE15" s="47">
        <f t="shared" si="13"/>
        <v>0</v>
      </c>
      <c r="AF15" s="46"/>
      <c r="AG15" s="47">
        <f t="shared" si="14"/>
        <v>0</v>
      </c>
      <c r="AH15" s="48">
        <f t="shared" si="15"/>
        <v>2731.5999999999576</v>
      </c>
    </row>
    <row r="16" spans="1:34" ht="12.75">
      <c r="A16" s="5" t="s">
        <v>13</v>
      </c>
      <c r="B16" s="46">
        <v>4723.633</v>
      </c>
      <c r="C16" s="47">
        <f t="shared" si="0"/>
        <v>547.1999999979744</v>
      </c>
      <c r="D16" s="46">
        <v>10536.777</v>
      </c>
      <c r="E16" s="47">
        <f t="shared" si="1"/>
        <v>597.5999999973283</v>
      </c>
      <c r="F16" s="46">
        <v>4304.777</v>
      </c>
      <c r="G16" s="47">
        <f t="shared" si="1"/>
        <v>691.2000000000262</v>
      </c>
      <c r="H16" s="46">
        <v>7214.764</v>
      </c>
      <c r="I16" s="47">
        <f t="shared" si="2"/>
        <v>593.999999999869</v>
      </c>
      <c r="J16" s="46">
        <v>461.89</v>
      </c>
      <c r="K16" s="47">
        <f t="shared" si="3"/>
        <v>251.99999999997544</v>
      </c>
      <c r="L16" s="46">
        <v>2134.561</v>
      </c>
      <c r="M16" s="47">
        <f t="shared" si="4"/>
        <v>436.8000000016764</v>
      </c>
      <c r="N16" s="46">
        <v>4030.742</v>
      </c>
      <c r="O16" s="47">
        <f t="shared" si="5"/>
        <v>508.8000000010652</v>
      </c>
      <c r="P16" s="46">
        <v>2067.921</v>
      </c>
      <c r="Q16" s="47">
        <f t="shared" si="6"/>
        <v>278.3999999999651</v>
      </c>
      <c r="R16" s="29">
        <v>5250.119</v>
      </c>
      <c r="S16" s="47">
        <f t="shared" si="7"/>
        <v>0</v>
      </c>
      <c r="T16" s="46">
        <v>11763.55</v>
      </c>
      <c r="U16" s="47">
        <f t="shared" si="8"/>
        <v>67.99999999930151</v>
      </c>
      <c r="V16" s="46">
        <v>7247.461</v>
      </c>
      <c r="W16" s="47">
        <f t="shared" si="9"/>
        <v>0</v>
      </c>
      <c r="X16" s="46">
        <v>853.611</v>
      </c>
      <c r="Y16" s="47">
        <f t="shared" si="10"/>
        <v>475.9999999998854</v>
      </c>
      <c r="Z16" s="46"/>
      <c r="AA16" s="47">
        <f t="shared" si="11"/>
        <v>0</v>
      </c>
      <c r="AB16" s="46"/>
      <c r="AC16" s="47">
        <f t="shared" si="12"/>
        <v>0</v>
      </c>
      <c r="AD16" s="46"/>
      <c r="AE16" s="47">
        <f t="shared" si="13"/>
        <v>0</v>
      </c>
      <c r="AF16" s="46"/>
      <c r="AG16" s="47">
        <f t="shared" si="14"/>
        <v>0</v>
      </c>
      <c r="AH16" s="48">
        <f t="shared" si="15"/>
        <v>4449.999999997067</v>
      </c>
    </row>
    <row r="17" spans="1:34" ht="12.75">
      <c r="A17" s="5" t="s">
        <v>14</v>
      </c>
      <c r="B17" s="46">
        <v>4723.706</v>
      </c>
      <c r="C17" s="47">
        <f t="shared" si="0"/>
        <v>350.4000000015367</v>
      </c>
      <c r="D17" s="46">
        <v>10536.983</v>
      </c>
      <c r="E17" s="47">
        <f t="shared" si="1"/>
        <v>741.6000000004715</v>
      </c>
      <c r="F17" s="46">
        <v>4304.898</v>
      </c>
      <c r="G17" s="47">
        <f t="shared" si="1"/>
        <v>435.6000000003405</v>
      </c>
      <c r="H17" s="46">
        <v>7214.87</v>
      </c>
      <c r="I17" s="47">
        <f t="shared" si="2"/>
        <v>381.5999999991618</v>
      </c>
      <c r="J17" s="46">
        <v>461.92</v>
      </c>
      <c r="K17" s="47">
        <f t="shared" si="3"/>
        <v>108.00000000010641</v>
      </c>
      <c r="L17" s="46">
        <v>2134.62</v>
      </c>
      <c r="M17" s="47">
        <f t="shared" si="4"/>
        <v>283.1999999987602</v>
      </c>
      <c r="N17" s="46">
        <v>4030.81</v>
      </c>
      <c r="O17" s="47">
        <f t="shared" si="5"/>
        <v>326.39999999883</v>
      </c>
      <c r="P17" s="46">
        <v>2067.961</v>
      </c>
      <c r="Q17" s="47">
        <f t="shared" si="6"/>
        <v>191.99999999982538</v>
      </c>
      <c r="R17" s="29">
        <v>5250.119</v>
      </c>
      <c r="S17" s="47">
        <f t="shared" si="7"/>
        <v>0</v>
      </c>
      <c r="T17" s="46">
        <v>11763.561</v>
      </c>
      <c r="U17" s="47">
        <f t="shared" si="8"/>
        <v>44.00000000168802</v>
      </c>
      <c r="V17" s="46">
        <v>7247.461</v>
      </c>
      <c r="W17" s="47">
        <f t="shared" si="9"/>
        <v>0</v>
      </c>
      <c r="X17" s="46">
        <v>853.63</v>
      </c>
      <c r="Y17" s="47">
        <f t="shared" si="10"/>
        <v>266.0000000000764</v>
      </c>
      <c r="Z17" s="46"/>
      <c r="AA17" s="47">
        <f t="shared" si="11"/>
        <v>0</v>
      </c>
      <c r="AB17" s="46"/>
      <c r="AC17" s="47">
        <f t="shared" si="12"/>
        <v>0</v>
      </c>
      <c r="AD17" s="46"/>
      <c r="AE17" s="47">
        <f t="shared" si="13"/>
        <v>0</v>
      </c>
      <c r="AF17" s="46"/>
      <c r="AG17" s="47">
        <f t="shared" si="14"/>
        <v>0</v>
      </c>
      <c r="AH17" s="48">
        <f t="shared" si="15"/>
        <v>3128.800000000797</v>
      </c>
    </row>
    <row r="18" spans="1:34" ht="12.75">
      <c r="A18" s="5" t="s">
        <v>15</v>
      </c>
      <c r="B18" s="46">
        <v>4723.812</v>
      </c>
      <c r="C18" s="47">
        <f t="shared" si="0"/>
        <v>508.7999999988824</v>
      </c>
      <c r="D18" s="46">
        <v>10537.036</v>
      </c>
      <c r="E18" s="47">
        <f t="shared" si="1"/>
        <v>190.7999999995809</v>
      </c>
      <c r="F18" s="46">
        <v>4305.073</v>
      </c>
      <c r="G18" s="47">
        <f t="shared" si="1"/>
        <v>630.0000000006548</v>
      </c>
      <c r="H18" s="46">
        <v>7215.02</v>
      </c>
      <c r="I18" s="47">
        <f t="shared" si="2"/>
        <v>540.0000000019645</v>
      </c>
      <c r="J18" s="46">
        <v>461.98</v>
      </c>
      <c r="K18" s="47">
        <f t="shared" si="3"/>
        <v>216.00000000000819</v>
      </c>
      <c r="L18" s="46">
        <v>2134.711</v>
      </c>
      <c r="M18" s="47">
        <f t="shared" si="4"/>
        <v>436.7999999994936</v>
      </c>
      <c r="N18" s="46">
        <v>4030.92</v>
      </c>
      <c r="O18" s="47">
        <f t="shared" si="5"/>
        <v>528.0000000006112</v>
      </c>
      <c r="P18" s="46">
        <v>2068.024</v>
      </c>
      <c r="Q18" s="47">
        <f t="shared" si="6"/>
        <v>302.40000000048894</v>
      </c>
      <c r="R18" s="29">
        <v>5250.119</v>
      </c>
      <c r="S18" s="47">
        <f t="shared" si="7"/>
        <v>0</v>
      </c>
      <c r="T18" s="46">
        <v>11763.572</v>
      </c>
      <c r="U18" s="47">
        <f t="shared" si="8"/>
        <v>44.00000000168802</v>
      </c>
      <c r="V18" s="46">
        <v>7247.461</v>
      </c>
      <c r="W18" s="47">
        <f t="shared" si="9"/>
        <v>0</v>
      </c>
      <c r="X18" s="46">
        <v>853.661</v>
      </c>
      <c r="Y18" s="47">
        <f t="shared" si="10"/>
        <v>433.99999999928696</v>
      </c>
      <c r="Z18" s="46"/>
      <c r="AA18" s="47">
        <f t="shared" si="11"/>
        <v>0</v>
      </c>
      <c r="AB18" s="46"/>
      <c r="AC18" s="47">
        <f t="shared" si="12"/>
        <v>0</v>
      </c>
      <c r="AD18" s="46"/>
      <c r="AE18" s="47">
        <f t="shared" si="13"/>
        <v>0</v>
      </c>
      <c r="AF18" s="46"/>
      <c r="AG18" s="47">
        <f t="shared" si="14"/>
        <v>0</v>
      </c>
      <c r="AH18" s="48">
        <f t="shared" si="15"/>
        <v>3830.8000000026595</v>
      </c>
    </row>
    <row r="19" spans="1:34" ht="12.75">
      <c r="A19" s="5" t="s">
        <v>16</v>
      </c>
      <c r="B19" s="46">
        <v>4723.906</v>
      </c>
      <c r="C19" s="47">
        <f t="shared" si="0"/>
        <v>451.2000000002445</v>
      </c>
      <c r="D19" s="46">
        <v>10537.175</v>
      </c>
      <c r="E19" s="47">
        <f t="shared" si="1"/>
        <v>500.3999999971711</v>
      </c>
      <c r="F19" s="46">
        <v>4305.226</v>
      </c>
      <c r="G19" s="47">
        <f t="shared" si="1"/>
        <v>550.7999999976164</v>
      </c>
      <c r="H19" s="46">
        <v>7215.167</v>
      </c>
      <c r="I19" s="47">
        <f t="shared" si="2"/>
        <v>529.1999999997643</v>
      </c>
      <c r="J19" s="46">
        <v>462.04</v>
      </c>
      <c r="K19" s="47">
        <f t="shared" si="3"/>
        <v>216.00000000000819</v>
      </c>
      <c r="L19" s="46">
        <v>2134.793</v>
      </c>
      <c r="M19" s="47">
        <f t="shared" si="4"/>
        <v>393.60000000160653</v>
      </c>
      <c r="N19" s="46">
        <v>4031.019</v>
      </c>
      <c r="O19" s="47">
        <f t="shared" si="5"/>
        <v>475.19999999858555</v>
      </c>
      <c r="P19" s="46">
        <v>2068.08</v>
      </c>
      <c r="Q19" s="47">
        <f t="shared" si="6"/>
        <v>268.8000000001921</v>
      </c>
      <c r="R19" s="29">
        <v>5250.119</v>
      </c>
      <c r="S19" s="47">
        <f t="shared" si="7"/>
        <v>0</v>
      </c>
      <c r="T19" s="46">
        <v>11763.582</v>
      </c>
      <c r="U19" s="47">
        <f t="shared" si="8"/>
        <v>40.000000000873115</v>
      </c>
      <c r="V19" s="46">
        <v>7247.461</v>
      </c>
      <c r="W19" s="47">
        <f t="shared" si="9"/>
        <v>0</v>
      </c>
      <c r="X19" s="46">
        <v>853.692</v>
      </c>
      <c r="Y19" s="47">
        <f t="shared" si="10"/>
        <v>434.0000000008786</v>
      </c>
      <c r="Z19" s="46"/>
      <c r="AA19" s="47">
        <f t="shared" si="11"/>
        <v>0</v>
      </c>
      <c r="AB19" s="46"/>
      <c r="AC19" s="47">
        <f t="shared" si="12"/>
        <v>0</v>
      </c>
      <c r="AD19" s="46"/>
      <c r="AE19" s="47">
        <f t="shared" si="13"/>
        <v>0</v>
      </c>
      <c r="AF19" s="46"/>
      <c r="AG19" s="47">
        <f t="shared" si="14"/>
        <v>0</v>
      </c>
      <c r="AH19" s="48">
        <f t="shared" si="15"/>
        <v>3859.1999999969403</v>
      </c>
    </row>
    <row r="20" spans="1:34" ht="12.75">
      <c r="A20" s="5" t="s">
        <v>17</v>
      </c>
      <c r="B20" s="46">
        <v>4723.989</v>
      </c>
      <c r="C20" s="47">
        <f t="shared" si="0"/>
        <v>398.39999999821885</v>
      </c>
      <c r="D20" s="46">
        <v>10537.303</v>
      </c>
      <c r="E20" s="47">
        <f t="shared" si="1"/>
        <v>460.80000000220025</v>
      </c>
      <c r="F20" s="46">
        <v>4305.365</v>
      </c>
      <c r="G20" s="47">
        <f t="shared" si="1"/>
        <v>500.4000000004453</v>
      </c>
      <c r="H20" s="46">
        <v>7215.292</v>
      </c>
      <c r="I20" s="47">
        <f t="shared" si="2"/>
        <v>450</v>
      </c>
      <c r="J20" s="46">
        <v>462.1</v>
      </c>
      <c r="K20" s="47">
        <f t="shared" si="3"/>
        <v>216.00000000000819</v>
      </c>
      <c r="L20" s="46">
        <v>2134.858</v>
      </c>
      <c r="M20" s="47">
        <f t="shared" si="4"/>
        <v>312.00000000026193</v>
      </c>
      <c r="N20" s="46">
        <v>4031.098</v>
      </c>
      <c r="O20" s="47">
        <f t="shared" si="5"/>
        <v>379.20000000085565</v>
      </c>
      <c r="P20" s="46">
        <v>2068.125</v>
      </c>
      <c r="Q20" s="47">
        <f t="shared" si="6"/>
        <v>216.00000000034925</v>
      </c>
      <c r="R20" s="29">
        <v>5250.119</v>
      </c>
      <c r="S20" s="47">
        <f t="shared" si="7"/>
        <v>0</v>
      </c>
      <c r="T20" s="46">
        <v>11763.598</v>
      </c>
      <c r="U20" s="47">
        <f t="shared" si="8"/>
        <v>63.9999999984866</v>
      </c>
      <c r="V20" s="46">
        <v>7247.461</v>
      </c>
      <c r="W20" s="47">
        <f t="shared" si="9"/>
        <v>0</v>
      </c>
      <c r="X20" s="46">
        <v>853.719</v>
      </c>
      <c r="Y20" s="47">
        <f t="shared" si="10"/>
        <v>378.0000000006112</v>
      </c>
      <c r="Z20" s="46"/>
      <c r="AA20" s="47">
        <f t="shared" si="11"/>
        <v>0</v>
      </c>
      <c r="AB20" s="46"/>
      <c r="AC20" s="47">
        <f t="shared" si="12"/>
        <v>0</v>
      </c>
      <c r="AD20" s="46"/>
      <c r="AE20" s="47">
        <f t="shared" si="13"/>
        <v>0</v>
      </c>
      <c r="AF20" s="46"/>
      <c r="AG20" s="47">
        <f t="shared" si="14"/>
        <v>0</v>
      </c>
      <c r="AH20" s="48">
        <f t="shared" si="15"/>
        <v>3374.800000001437</v>
      </c>
    </row>
    <row r="21" spans="1:34" ht="12.75">
      <c r="A21" s="5" t="s">
        <v>18</v>
      </c>
      <c r="B21" s="46">
        <v>4724.116</v>
      </c>
      <c r="C21" s="47">
        <f t="shared" si="0"/>
        <v>609.6000000019558</v>
      </c>
      <c r="D21" s="46">
        <v>10537.495</v>
      </c>
      <c r="E21" s="47">
        <f t="shared" si="1"/>
        <v>691.2000000033004</v>
      </c>
      <c r="F21" s="46">
        <v>4305.578</v>
      </c>
      <c r="G21" s="47">
        <f t="shared" si="1"/>
        <v>766.8000000023312</v>
      </c>
      <c r="H21" s="46">
        <v>7215.478</v>
      </c>
      <c r="I21" s="47">
        <f t="shared" si="2"/>
        <v>669.5999999988999</v>
      </c>
      <c r="J21" s="46">
        <v>462.18</v>
      </c>
      <c r="K21" s="47">
        <f t="shared" si="3"/>
        <v>287.9999999999427</v>
      </c>
      <c r="L21" s="46">
        <v>2134.956</v>
      </c>
      <c r="M21" s="47">
        <f t="shared" si="4"/>
        <v>470.39999999979045</v>
      </c>
      <c r="N21" s="46">
        <v>4031.221</v>
      </c>
      <c r="O21" s="47">
        <f t="shared" si="5"/>
        <v>590.400000000227</v>
      </c>
      <c r="P21" s="46">
        <v>2068.193</v>
      </c>
      <c r="Q21" s="47">
        <f t="shared" si="6"/>
        <v>326.4000000010128</v>
      </c>
      <c r="R21" s="29">
        <v>5250.119</v>
      </c>
      <c r="S21" s="47">
        <f t="shared" si="7"/>
        <v>0</v>
      </c>
      <c r="T21" s="46">
        <v>11763.622</v>
      </c>
      <c r="U21" s="47">
        <f t="shared" si="8"/>
        <v>95.9999999977299</v>
      </c>
      <c r="V21" s="46">
        <v>7247.461</v>
      </c>
      <c r="W21" s="47">
        <f t="shared" si="9"/>
        <v>0</v>
      </c>
      <c r="X21" s="46">
        <v>853.76</v>
      </c>
      <c r="Y21" s="47">
        <f t="shared" si="10"/>
        <v>573.9999999991596</v>
      </c>
      <c r="Z21" s="46"/>
      <c r="AA21" s="47">
        <f t="shared" si="11"/>
        <v>0</v>
      </c>
      <c r="AB21" s="46"/>
      <c r="AC21" s="47">
        <f t="shared" si="12"/>
        <v>0</v>
      </c>
      <c r="AD21" s="46"/>
      <c r="AE21" s="47">
        <f t="shared" si="13"/>
        <v>0</v>
      </c>
      <c r="AF21" s="46"/>
      <c r="AG21" s="47">
        <f t="shared" si="14"/>
        <v>0</v>
      </c>
      <c r="AH21" s="48">
        <f t="shared" si="15"/>
        <v>5082.40000000435</v>
      </c>
    </row>
    <row r="22" spans="1:34" ht="12.75">
      <c r="A22" s="5" t="s">
        <v>19</v>
      </c>
      <c r="B22" s="46">
        <v>4724.216</v>
      </c>
      <c r="C22" s="47">
        <f t="shared" si="0"/>
        <v>480.00000000174623</v>
      </c>
      <c r="D22" s="46">
        <v>10537.636</v>
      </c>
      <c r="E22" s="47">
        <f t="shared" si="1"/>
        <v>507.59999999863794</v>
      </c>
      <c r="F22" s="46">
        <v>4305.746</v>
      </c>
      <c r="G22" s="47">
        <f t="shared" si="1"/>
        <v>604.7999999987951</v>
      </c>
      <c r="H22" s="46">
        <v>7215.624</v>
      </c>
      <c r="I22" s="47">
        <f t="shared" si="2"/>
        <v>525.5999999990308</v>
      </c>
      <c r="J22" s="46">
        <v>462.23</v>
      </c>
      <c r="K22" s="47">
        <f t="shared" si="3"/>
        <v>180.00000000004093</v>
      </c>
      <c r="L22" s="46">
        <v>2135.034</v>
      </c>
      <c r="M22" s="47">
        <f t="shared" si="4"/>
        <v>374.39999999987776</v>
      </c>
      <c r="N22" s="46">
        <v>4031.318</v>
      </c>
      <c r="O22" s="47">
        <f t="shared" si="5"/>
        <v>465.60000000099535</v>
      </c>
      <c r="P22" s="46">
        <v>2068.243</v>
      </c>
      <c r="Q22" s="47">
        <f t="shared" si="6"/>
        <v>239.99999999869033</v>
      </c>
      <c r="R22" s="29">
        <v>5250.119</v>
      </c>
      <c r="S22" s="47">
        <f t="shared" si="7"/>
        <v>0</v>
      </c>
      <c r="T22" s="46">
        <v>11763.641</v>
      </c>
      <c r="U22" s="47">
        <f t="shared" si="8"/>
        <v>76.00000000093132</v>
      </c>
      <c r="V22" s="46">
        <v>7247.461</v>
      </c>
      <c r="W22" s="47">
        <f t="shared" si="9"/>
        <v>0</v>
      </c>
      <c r="X22" s="46">
        <v>853.793</v>
      </c>
      <c r="Y22" s="47">
        <f t="shared" si="10"/>
        <v>462.00000000021646</v>
      </c>
      <c r="Z22" s="46"/>
      <c r="AA22" s="47">
        <f t="shared" si="11"/>
        <v>0</v>
      </c>
      <c r="AB22" s="46"/>
      <c r="AC22" s="47">
        <f t="shared" si="12"/>
        <v>0</v>
      </c>
      <c r="AD22" s="46"/>
      <c r="AE22" s="47">
        <f t="shared" si="13"/>
        <v>0</v>
      </c>
      <c r="AF22" s="46"/>
      <c r="AG22" s="47">
        <f t="shared" si="14"/>
        <v>0</v>
      </c>
      <c r="AH22" s="48">
        <f t="shared" si="15"/>
        <v>3915.9999999989623</v>
      </c>
    </row>
    <row r="23" spans="1:34" ht="12.75">
      <c r="A23" s="5" t="s">
        <v>20</v>
      </c>
      <c r="B23" s="46">
        <v>4724.323</v>
      </c>
      <c r="C23" s="47">
        <f t="shared" si="0"/>
        <v>513.5999999998603</v>
      </c>
      <c r="D23" s="46">
        <v>10537.783</v>
      </c>
      <c r="E23" s="47">
        <f t="shared" si="1"/>
        <v>529.1999999964901</v>
      </c>
      <c r="F23" s="46">
        <v>4305.924</v>
      </c>
      <c r="G23" s="47">
        <f t="shared" si="1"/>
        <v>640.7999999995809</v>
      </c>
      <c r="H23" s="46">
        <v>7215.782</v>
      </c>
      <c r="I23" s="47">
        <f t="shared" si="2"/>
        <v>568.8000000012835</v>
      </c>
      <c r="J23" s="46">
        <v>462.29</v>
      </c>
      <c r="K23" s="47">
        <f t="shared" si="3"/>
        <v>216.00000000000819</v>
      </c>
      <c r="L23" s="46">
        <v>2135.115</v>
      </c>
      <c r="M23" s="47">
        <f t="shared" si="4"/>
        <v>388.79999999844586</v>
      </c>
      <c r="N23" s="46">
        <v>4031.418</v>
      </c>
      <c r="O23" s="47">
        <f t="shared" si="5"/>
        <v>479.99999999956344</v>
      </c>
      <c r="P23" s="46">
        <v>2068.298</v>
      </c>
      <c r="Q23" s="47">
        <f t="shared" si="6"/>
        <v>263.9999999992142</v>
      </c>
      <c r="R23" s="29">
        <v>5250.119</v>
      </c>
      <c r="S23" s="47">
        <f t="shared" si="7"/>
        <v>0</v>
      </c>
      <c r="T23" s="46">
        <v>11763.66</v>
      </c>
      <c r="U23" s="47">
        <f t="shared" si="8"/>
        <v>76.00000000093132</v>
      </c>
      <c r="V23" s="46">
        <v>7247.461</v>
      </c>
      <c r="W23" s="47">
        <f t="shared" si="9"/>
        <v>0</v>
      </c>
      <c r="X23" s="46">
        <v>853.823</v>
      </c>
      <c r="Y23" s="47">
        <f t="shared" si="10"/>
        <v>419.999999999618</v>
      </c>
      <c r="Z23" s="46"/>
      <c r="AA23" s="47">
        <f t="shared" si="11"/>
        <v>0</v>
      </c>
      <c r="AB23" s="46"/>
      <c r="AC23" s="47">
        <f t="shared" si="12"/>
        <v>0</v>
      </c>
      <c r="AD23" s="46"/>
      <c r="AE23" s="47">
        <f t="shared" si="13"/>
        <v>0</v>
      </c>
      <c r="AF23" s="46"/>
      <c r="AG23" s="47">
        <f t="shared" si="14"/>
        <v>0</v>
      </c>
      <c r="AH23" s="48">
        <f t="shared" si="15"/>
        <v>4097.199999994996</v>
      </c>
    </row>
    <row r="24" spans="1:34" ht="12.75">
      <c r="A24" s="5" t="s">
        <v>21</v>
      </c>
      <c r="B24" s="46">
        <v>4724.421</v>
      </c>
      <c r="C24" s="47">
        <f t="shared" si="0"/>
        <v>470.39999999979045</v>
      </c>
      <c r="D24" s="46">
        <v>10537.924</v>
      </c>
      <c r="E24" s="47">
        <f t="shared" si="1"/>
        <v>507.6000000051863</v>
      </c>
      <c r="F24" s="46">
        <v>4306.09</v>
      </c>
      <c r="G24" s="47">
        <f t="shared" si="1"/>
        <v>597.6000000006024</v>
      </c>
      <c r="H24" s="46">
        <v>7215.935</v>
      </c>
      <c r="I24" s="47">
        <f t="shared" si="2"/>
        <v>550.8000000008906</v>
      </c>
      <c r="J24" s="46">
        <v>462.34</v>
      </c>
      <c r="K24" s="47">
        <f t="shared" si="3"/>
        <v>179.9999999998363</v>
      </c>
      <c r="L24" s="46">
        <v>2135.193</v>
      </c>
      <c r="M24" s="47">
        <f t="shared" si="4"/>
        <v>374.40000000206055</v>
      </c>
      <c r="N24" s="46">
        <v>4031.512</v>
      </c>
      <c r="O24" s="47">
        <f t="shared" si="5"/>
        <v>451.2000000002445</v>
      </c>
      <c r="P24" s="46">
        <v>2068.35</v>
      </c>
      <c r="Q24" s="47">
        <f t="shared" si="6"/>
        <v>249.6000000006461</v>
      </c>
      <c r="R24" s="29">
        <v>5250.119</v>
      </c>
      <c r="S24" s="47">
        <f t="shared" si="7"/>
        <v>0</v>
      </c>
      <c r="T24" s="46">
        <v>11763.682</v>
      </c>
      <c r="U24" s="47">
        <f t="shared" si="8"/>
        <v>88.00000000337604</v>
      </c>
      <c r="V24" s="46">
        <v>7247.461</v>
      </c>
      <c r="W24" s="47">
        <f t="shared" si="9"/>
        <v>0</v>
      </c>
      <c r="X24" s="46">
        <v>853.864</v>
      </c>
      <c r="Y24" s="47">
        <f t="shared" si="10"/>
        <v>574.0000000007512</v>
      </c>
      <c r="Z24" s="46"/>
      <c r="AA24" s="47">
        <f t="shared" si="11"/>
        <v>0</v>
      </c>
      <c r="AB24" s="46"/>
      <c r="AC24" s="47">
        <f t="shared" si="12"/>
        <v>0</v>
      </c>
      <c r="AD24" s="46"/>
      <c r="AE24" s="47">
        <f t="shared" si="13"/>
        <v>0</v>
      </c>
      <c r="AF24" s="46"/>
      <c r="AG24" s="47">
        <f t="shared" si="14"/>
        <v>0</v>
      </c>
      <c r="AH24" s="48">
        <f t="shared" si="15"/>
        <v>4043.6000000133845</v>
      </c>
    </row>
    <row r="25" spans="1:34" ht="12.75">
      <c r="A25" s="5" t="s">
        <v>22</v>
      </c>
      <c r="B25" s="46">
        <v>4724.515</v>
      </c>
      <c r="C25" s="47">
        <f t="shared" si="0"/>
        <v>451.2000000002445</v>
      </c>
      <c r="D25" s="46">
        <v>10538.053</v>
      </c>
      <c r="E25" s="47">
        <f t="shared" si="1"/>
        <v>464.3999999963853</v>
      </c>
      <c r="F25" s="46">
        <v>4306.243</v>
      </c>
      <c r="G25" s="47">
        <f t="shared" si="1"/>
        <v>550.8000000008906</v>
      </c>
      <c r="H25" s="46">
        <v>7216.073</v>
      </c>
      <c r="I25" s="47">
        <f t="shared" si="2"/>
        <v>496.7999999997119</v>
      </c>
      <c r="J25" s="46">
        <v>462.4</v>
      </c>
      <c r="K25" s="47">
        <f t="shared" si="3"/>
        <v>216.00000000000819</v>
      </c>
      <c r="L25" s="46">
        <v>2135.262</v>
      </c>
      <c r="M25" s="47">
        <f t="shared" si="4"/>
        <v>331.1999999998079</v>
      </c>
      <c r="N25" s="46">
        <v>4031.598</v>
      </c>
      <c r="O25" s="47">
        <f t="shared" si="5"/>
        <v>412.7999999989697</v>
      </c>
      <c r="P25" s="46">
        <v>2068.397</v>
      </c>
      <c r="Q25" s="47">
        <f t="shared" si="6"/>
        <v>225.60000000012224</v>
      </c>
      <c r="R25" s="29">
        <v>5250.119</v>
      </c>
      <c r="S25" s="47">
        <f t="shared" si="7"/>
        <v>0</v>
      </c>
      <c r="T25" s="46">
        <v>11763.703</v>
      </c>
      <c r="U25" s="47">
        <f t="shared" si="8"/>
        <v>83.99999999528518</v>
      </c>
      <c r="V25" s="46">
        <v>7247.461</v>
      </c>
      <c r="W25" s="47">
        <f t="shared" si="9"/>
        <v>0</v>
      </c>
      <c r="X25" s="46">
        <v>853.896</v>
      </c>
      <c r="Y25" s="47">
        <f t="shared" si="10"/>
        <v>447.9999999989559</v>
      </c>
      <c r="Z25" s="46"/>
      <c r="AA25" s="47">
        <f t="shared" si="11"/>
        <v>0</v>
      </c>
      <c r="AB25" s="46"/>
      <c r="AC25" s="47">
        <f t="shared" si="12"/>
        <v>0</v>
      </c>
      <c r="AD25" s="46"/>
      <c r="AE25" s="47">
        <f t="shared" si="13"/>
        <v>0</v>
      </c>
      <c r="AF25" s="46"/>
      <c r="AG25" s="47">
        <f t="shared" si="14"/>
        <v>0</v>
      </c>
      <c r="AH25" s="48">
        <f t="shared" si="15"/>
        <v>3680.7999999903814</v>
      </c>
    </row>
    <row r="26" spans="1:34" ht="12.75">
      <c r="A26" s="5" t="s">
        <v>23</v>
      </c>
      <c r="B26" s="46">
        <v>4724.68</v>
      </c>
      <c r="C26" s="47">
        <f t="shared" si="0"/>
        <v>791.9999999998254</v>
      </c>
      <c r="D26" s="46">
        <v>10538.29</v>
      </c>
      <c r="E26" s="47">
        <f t="shared" si="1"/>
        <v>853.2000000035623</v>
      </c>
      <c r="F26" s="46">
        <v>4306.507</v>
      </c>
      <c r="G26" s="47">
        <f t="shared" si="1"/>
        <v>950.3999999971711</v>
      </c>
      <c r="H26" s="46">
        <v>7216.303</v>
      </c>
      <c r="I26" s="47">
        <f t="shared" si="2"/>
        <v>827.9999999984284</v>
      </c>
      <c r="J26" s="46">
        <v>462.5</v>
      </c>
      <c r="K26" s="47">
        <f t="shared" si="3"/>
        <v>360.00000000008185</v>
      </c>
      <c r="L26" s="46">
        <v>2135.39</v>
      </c>
      <c r="M26" s="47">
        <f t="shared" si="4"/>
        <v>614.3999999985681</v>
      </c>
      <c r="N26" s="46">
        <v>4031.748</v>
      </c>
      <c r="O26" s="47">
        <f t="shared" si="5"/>
        <v>720.0000000004366</v>
      </c>
      <c r="P26" s="46">
        <v>2068.478</v>
      </c>
      <c r="Q26" s="47">
        <f t="shared" si="6"/>
        <v>388.80000000062864</v>
      </c>
      <c r="R26" s="29">
        <v>5250.119</v>
      </c>
      <c r="S26" s="47">
        <f t="shared" si="7"/>
        <v>0</v>
      </c>
      <c r="T26" s="46">
        <v>11763.734</v>
      </c>
      <c r="U26" s="47">
        <f t="shared" si="8"/>
        <v>124.00000000343425</v>
      </c>
      <c r="V26" s="46">
        <v>7247.461</v>
      </c>
      <c r="W26" s="47">
        <f t="shared" si="9"/>
        <v>0</v>
      </c>
      <c r="X26" s="46">
        <v>853.948</v>
      </c>
      <c r="Y26" s="47">
        <f t="shared" si="10"/>
        <v>728.0000000002929</v>
      </c>
      <c r="Z26" s="46"/>
      <c r="AA26" s="47">
        <f t="shared" si="11"/>
        <v>0</v>
      </c>
      <c r="AB26" s="46"/>
      <c r="AC26" s="47">
        <f t="shared" si="12"/>
        <v>0</v>
      </c>
      <c r="AD26" s="46"/>
      <c r="AE26" s="47">
        <f t="shared" si="13"/>
        <v>0</v>
      </c>
      <c r="AF26" s="46"/>
      <c r="AG26" s="47">
        <f t="shared" si="14"/>
        <v>0</v>
      </c>
      <c r="AH26" s="48">
        <f t="shared" si="15"/>
        <v>6358.800000002429</v>
      </c>
    </row>
    <row r="27" spans="1:34" ht="12.75">
      <c r="A27" s="5" t="s">
        <v>24</v>
      </c>
      <c r="B27" s="46">
        <v>4724.735</v>
      </c>
      <c r="C27" s="47">
        <f t="shared" si="0"/>
        <v>263.9999999970314</v>
      </c>
      <c r="D27" s="46">
        <v>10538.365</v>
      </c>
      <c r="E27" s="47">
        <f t="shared" si="1"/>
        <v>269.999999996071</v>
      </c>
      <c r="F27" s="46">
        <v>4306.596</v>
      </c>
      <c r="G27" s="47">
        <f t="shared" si="1"/>
        <v>320.39999999979045</v>
      </c>
      <c r="H27" s="46">
        <v>7216.379</v>
      </c>
      <c r="I27" s="47">
        <f t="shared" si="2"/>
        <v>273.6000000000786</v>
      </c>
      <c r="J27" s="46">
        <v>462.54</v>
      </c>
      <c r="K27" s="47">
        <f t="shared" si="3"/>
        <v>144.00000000007367</v>
      </c>
      <c r="L27" s="46">
        <v>2135.433</v>
      </c>
      <c r="M27" s="47">
        <f t="shared" si="4"/>
        <v>206.40000000057626</v>
      </c>
      <c r="N27" s="46">
        <v>4031.797</v>
      </c>
      <c r="O27" s="47">
        <f t="shared" si="5"/>
        <v>235.19999999989523</v>
      </c>
      <c r="P27" s="46">
        <v>2068.506</v>
      </c>
      <c r="Q27" s="47">
        <f t="shared" si="6"/>
        <v>134.39999999900465</v>
      </c>
      <c r="R27" s="29">
        <v>5250.119</v>
      </c>
      <c r="S27" s="47">
        <f t="shared" si="7"/>
        <v>0</v>
      </c>
      <c r="T27" s="46">
        <v>11763.743</v>
      </c>
      <c r="U27" s="47">
        <f t="shared" si="8"/>
        <v>36.00000000005821</v>
      </c>
      <c r="V27" s="46">
        <v>7247.461</v>
      </c>
      <c r="W27" s="47">
        <f t="shared" si="9"/>
        <v>0</v>
      </c>
      <c r="X27" s="46">
        <v>853.966</v>
      </c>
      <c r="Y27" s="47">
        <f t="shared" si="10"/>
        <v>252.00000000040745</v>
      </c>
      <c r="Z27" s="46"/>
      <c r="AA27" s="47">
        <f t="shared" si="11"/>
        <v>0</v>
      </c>
      <c r="AB27" s="46"/>
      <c r="AC27" s="47">
        <f t="shared" si="12"/>
        <v>0</v>
      </c>
      <c r="AD27" s="46"/>
      <c r="AE27" s="47">
        <f t="shared" si="13"/>
        <v>0</v>
      </c>
      <c r="AF27" s="46"/>
      <c r="AG27" s="47">
        <f t="shared" si="14"/>
        <v>0</v>
      </c>
      <c r="AH27" s="48">
        <f t="shared" si="15"/>
        <v>2135.999999992987</v>
      </c>
    </row>
    <row r="28" spans="1:34" ht="12.75">
      <c r="A28" s="5" t="s">
        <v>25</v>
      </c>
      <c r="B28" s="46">
        <v>4724.845</v>
      </c>
      <c r="C28" s="47">
        <f t="shared" si="0"/>
        <v>528.000000002794</v>
      </c>
      <c r="D28" s="46">
        <v>10538.515</v>
      </c>
      <c r="E28" s="47">
        <f t="shared" si="1"/>
        <v>539.9999999986903</v>
      </c>
      <c r="F28" s="46">
        <v>4306.772</v>
      </c>
      <c r="G28" s="47">
        <f t="shared" si="1"/>
        <v>633.6000000013883</v>
      </c>
      <c r="H28" s="46">
        <v>7216.531</v>
      </c>
      <c r="I28" s="47">
        <f t="shared" si="2"/>
        <v>547.2000000001572</v>
      </c>
      <c r="J28" s="46">
        <v>462.6</v>
      </c>
      <c r="K28" s="47">
        <f t="shared" si="3"/>
        <v>216.00000000000819</v>
      </c>
      <c r="L28" s="46">
        <v>2135.519</v>
      </c>
      <c r="M28" s="47">
        <f t="shared" si="4"/>
        <v>412.7999999989697</v>
      </c>
      <c r="N28" s="46">
        <v>4031.896</v>
      </c>
      <c r="O28" s="47">
        <f t="shared" si="5"/>
        <v>475.20000000076834</v>
      </c>
      <c r="P28" s="46">
        <v>2068.56</v>
      </c>
      <c r="Q28" s="47">
        <f t="shared" si="6"/>
        <v>259.2000000004191</v>
      </c>
      <c r="R28" s="29">
        <v>5250.119</v>
      </c>
      <c r="S28" s="47">
        <f t="shared" si="7"/>
        <v>0</v>
      </c>
      <c r="T28" s="46">
        <v>11763.762</v>
      </c>
      <c r="U28" s="47">
        <f t="shared" si="8"/>
        <v>76.00000000093132</v>
      </c>
      <c r="V28" s="46">
        <v>7247.461</v>
      </c>
      <c r="W28" s="47">
        <f t="shared" si="9"/>
        <v>0</v>
      </c>
      <c r="X28" s="46">
        <v>853.998</v>
      </c>
      <c r="Y28" s="47">
        <f t="shared" si="10"/>
        <v>448.0000000005475</v>
      </c>
      <c r="Z28" s="46"/>
      <c r="AA28" s="47">
        <f t="shared" si="11"/>
        <v>0</v>
      </c>
      <c r="AB28" s="46"/>
      <c r="AC28" s="47">
        <f t="shared" si="12"/>
        <v>0</v>
      </c>
      <c r="AD28" s="46"/>
      <c r="AE28" s="47">
        <f t="shared" si="13"/>
        <v>0</v>
      </c>
      <c r="AF28" s="46"/>
      <c r="AG28" s="47">
        <f t="shared" si="14"/>
        <v>0</v>
      </c>
      <c r="AH28" s="48">
        <f t="shared" si="15"/>
        <v>4136.000000004674</v>
      </c>
    </row>
    <row r="29" spans="1:34" ht="12.75">
      <c r="A29" s="5" t="s">
        <v>26</v>
      </c>
      <c r="B29" s="46">
        <v>4724.922</v>
      </c>
      <c r="C29" s="47">
        <f t="shared" si="0"/>
        <v>369.5999999967171</v>
      </c>
      <c r="D29" s="46">
        <v>10538.619</v>
      </c>
      <c r="E29" s="47">
        <f t="shared" si="1"/>
        <v>374.40000000424334</v>
      </c>
      <c r="F29" s="46">
        <v>4306.897</v>
      </c>
      <c r="G29" s="47">
        <f t="shared" si="1"/>
        <v>450</v>
      </c>
      <c r="H29" s="46">
        <v>7216.638</v>
      </c>
      <c r="I29" s="47">
        <f t="shared" si="2"/>
        <v>385.1999999998952</v>
      </c>
      <c r="J29" s="46">
        <v>462.64</v>
      </c>
      <c r="K29" s="47">
        <f t="shared" si="3"/>
        <v>143.99999999986903</v>
      </c>
      <c r="L29" s="46">
        <v>2135.58</v>
      </c>
      <c r="M29" s="47">
        <f t="shared" si="4"/>
        <v>292.80000000071595</v>
      </c>
      <c r="N29" s="46">
        <v>4031.966</v>
      </c>
      <c r="O29" s="47">
        <f t="shared" si="5"/>
        <v>335.999999998603</v>
      </c>
      <c r="P29" s="46">
        <v>2068.6</v>
      </c>
      <c r="Q29" s="47">
        <f t="shared" si="6"/>
        <v>191.99999999982538</v>
      </c>
      <c r="R29" s="29">
        <v>5250.119</v>
      </c>
      <c r="S29" s="47">
        <f t="shared" si="7"/>
        <v>0</v>
      </c>
      <c r="T29" s="46">
        <v>11763.776</v>
      </c>
      <c r="U29" s="47">
        <f t="shared" si="8"/>
        <v>55.999999996856786</v>
      </c>
      <c r="V29" s="46">
        <v>7247.461</v>
      </c>
      <c r="W29" s="47">
        <f t="shared" si="9"/>
        <v>0</v>
      </c>
      <c r="X29" s="46">
        <v>854.018</v>
      </c>
      <c r="Y29" s="47">
        <f t="shared" si="10"/>
        <v>279.99999999974534</v>
      </c>
      <c r="Z29" s="46"/>
      <c r="AA29" s="47">
        <f t="shared" si="11"/>
        <v>0</v>
      </c>
      <c r="AB29" s="46"/>
      <c r="AC29" s="47">
        <f t="shared" si="12"/>
        <v>0</v>
      </c>
      <c r="AD29" s="46"/>
      <c r="AE29" s="47">
        <f t="shared" si="13"/>
        <v>0</v>
      </c>
      <c r="AF29" s="46"/>
      <c r="AG29" s="47">
        <f t="shared" si="14"/>
        <v>0</v>
      </c>
      <c r="AH29" s="48">
        <f t="shared" si="15"/>
        <v>2879.999999996471</v>
      </c>
    </row>
    <row r="30" spans="1:34" ht="12.75">
      <c r="A30" s="5" t="s">
        <v>27</v>
      </c>
      <c r="B30" s="46">
        <v>4725.028</v>
      </c>
      <c r="C30" s="47">
        <f t="shared" si="0"/>
        <v>508.800000003248</v>
      </c>
      <c r="D30" s="46">
        <v>10538.761</v>
      </c>
      <c r="E30" s="47">
        <f t="shared" si="1"/>
        <v>511.19999999937136</v>
      </c>
      <c r="F30" s="46">
        <v>4307.067</v>
      </c>
      <c r="G30" s="47">
        <f t="shared" si="1"/>
        <v>612.0000000002619</v>
      </c>
      <c r="H30" s="46">
        <v>7216.784</v>
      </c>
      <c r="I30" s="47">
        <f t="shared" si="2"/>
        <v>525.5999999990308</v>
      </c>
      <c r="J30" s="46">
        <v>462.68</v>
      </c>
      <c r="K30" s="47">
        <f t="shared" si="3"/>
        <v>144.00000000007367</v>
      </c>
      <c r="L30" s="46">
        <v>2135.66</v>
      </c>
      <c r="M30" s="47">
        <f t="shared" si="4"/>
        <v>383.99999999965075</v>
      </c>
      <c r="N30" s="46">
        <v>4032.06</v>
      </c>
      <c r="O30" s="47">
        <f t="shared" si="5"/>
        <v>451.2000000002445</v>
      </c>
      <c r="P30" s="46">
        <v>2068.653</v>
      </c>
      <c r="Q30" s="47">
        <f t="shared" si="6"/>
        <v>254.3999999994412</v>
      </c>
      <c r="R30" s="29">
        <v>5250.119</v>
      </c>
      <c r="S30" s="47">
        <f t="shared" si="7"/>
        <v>0</v>
      </c>
      <c r="T30" s="46">
        <v>11763.789</v>
      </c>
      <c r="U30" s="47">
        <f t="shared" si="8"/>
        <v>52.00000000331784</v>
      </c>
      <c r="V30" s="46">
        <v>7247.461</v>
      </c>
      <c r="W30" s="47">
        <f t="shared" si="9"/>
        <v>0</v>
      </c>
      <c r="X30" s="46">
        <v>854.052</v>
      </c>
      <c r="Y30" s="47">
        <f t="shared" si="10"/>
        <v>475.9999999998854</v>
      </c>
      <c r="Z30" s="46"/>
      <c r="AA30" s="47">
        <f t="shared" si="11"/>
        <v>0</v>
      </c>
      <c r="AB30" s="46"/>
      <c r="AC30" s="47">
        <f t="shared" si="12"/>
        <v>0</v>
      </c>
      <c r="AD30" s="46"/>
      <c r="AE30" s="47">
        <f t="shared" si="13"/>
        <v>0</v>
      </c>
      <c r="AF30" s="46"/>
      <c r="AG30" s="47">
        <f t="shared" si="14"/>
        <v>0</v>
      </c>
      <c r="AH30" s="48">
        <f t="shared" si="15"/>
        <v>3919.2000000045255</v>
      </c>
    </row>
    <row r="31" spans="1:34" ht="12.75">
      <c r="A31" s="5" t="s">
        <v>28</v>
      </c>
      <c r="B31" s="49">
        <v>4725.121</v>
      </c>
      <c r="C31" s="47">
        <f t="shared" si="0"/>
        <v>446.3999999992666</v>
      </c>
      <c r="D31" s="49">
        <v>10538.887</v>
      </c>
      <c r="E31" s="47">
        <f t="shared" si="1"/>
        <v>453.6000000007334</v>
      </c>
      <c r="F31" s="49">
        <v>4307.212</v>
      </c>
      <c r="G31" s="47">
        <f t="shared" si="1"/>
        <v>522.0000000015716</v>
      </c>
      <c r="H31" s="49">
        <v>7216.912</v>
      </c>
      <c r="I31" s="50">
        <f>(H31-H30)*H$5</f>
        <v>460.80000000220025</v>
      </c>
      <c r="J31" s="49">
        <v>462.72</v>
      </c>
      <c r="K31" s="50">
        <f>(J31-J30)*J$5</f>
        <v>144.00000000007367</v>
      </c>
      <c r="L31" s="49">
        <v>2135.727</v>
      </c>
      <c r="M31" s="50">
        <f>(L31-L30)*L$5</f>
        <v>321.6000000000349</v>
      </c>
      <c r="N31" s="49">
        <v>4032.14</v>
      </c>
      <c r="O31" s="50">
        <f>(N31-N30)*N$5</f>
        <v>383.99999999965075</v>
      </c>
      <c r="P31" s="46">
        <v>2068.699</v>
      </c>
      <c r="Q31" s="50">
        <f>(P31-P30)*P$5</f>
        <v>220.80000000132713</v>
      </c>
      <c r="R31" s="29">
        <v>5250.119</v>
      </c>
      <c r="S31" s="50">
        <f>(R31-R30)*R$5</f>
        <v>0</v>
      </c>
      <c r="T31" s="49">
        <v>11763.799</v>
      </c>
      <c r="U31" s="50">
        <f>(T31-T30)*T$5</f>
        <v>40.000000000873115</v>
      </c>
      <c r="V31" s="46">
        <v>7247.461</v>
      </c>
      <c r="W31" s="50">
        <f>(V31-V30)*V$5</f>
        <v>0</v>
      </c>
      <c r="X31" s="49">
        <v>854.085</v>
      </c>
      <c r="Y31" s="50">
        <f>(X31-X30)*X$5</f>
        <v>462.00000000021646</v>
      </c>
      <c r="Z31" s="49"/>
      <c r="AA31" s="50"/>
      <c r="AB31" s="49"/>
      <c r="AC31" s="50"/>
      <c r="AD31" s="49"/>
      <c r="AE31" s="50"/>
      <c r="AF31" s="49"/>
      <c r="AG31" s="50"/>
      <c r="AH31" s="48">
        <f t="shared" si="15"/>
        <v>3455.200000005948</v>
      </c>
    </row>
    <row r="32" spans="1:34" ht="13.5" thickBot="1">
      <c r="A32" s="5" t="s">
        <v>38</v>
      </c>
      <c r="B32" s="51">
        <v>4725.182</v>
      </c>
      <c r="C32" s="47">
        <f t="shared" si="0"/>
        <v>292.79999999853317</v>
      </c>
      <c r="D32" s="51">
        <v>10538.979</v>
      </c>
      <c r="E32" s="47">
        <f t="shared" si="1"/>
        <v>331.19999999544234</v>
      </c>
      <c r="F32" s="51">
        <v>4307.315</v>
      </c>
      <c r="G32" s="47">
        <f t="shared" si="1"/>
        <v>370.79999999696156</v>
      </c>
      <c r="H32" s="51">
        <v>7217</v>
      </c>
      <c r="I32" s="52">
        <f>(H32-H31)*H$5</f>
        <v>316.79999999905704</v>
      </c>
      <c r="J32" s="51">
        <v>462.75</v>
      </c>
      <c r="K32" s="52">
        <f>(J32-J31)*J$5</f>
        <v>107.99999999990177</v>
      </c>
      <c r="L32" s="51">
        <v>2135.774</v>
      </c>
      <c r="M32" s="52">
        <f>(L32-L31)*L$5</f>
        <v>225.60000000012224</v>
      </c>
      <c r="N32" s="51">
        <v>4032.197</v>
      </c>
      <c r="O32" s="52">
        <f>(N32-N31)*N$5</f>
        <v>273.60000000117</v>
      </c>
      <c r="P32" s="46">
        <v>2068.732</v>
      </c>
      <c r="Q32" s="52">
        <f>(P32-P31)*P$5</f>
        <v>158.39999999952852</v>
      </c>
      <c r="R32" s="29">
        <v>5250.119</v>
      </c>
      <c r="S32" s="52">
        <f>(R32-R31)*R$5</f>
        <v>0</v>
      </c>
      <c r="T32" s="51">
        <v>11763.806</v>
      </c>
      <c r="U32" s="52">
        <f>(T32-T31)*T$5</f>
        <v>27.999999998428393</v>
      </c>
      <c r="V32" s="46">
        <v>7247.461</v>
      </c>
      <c r="W32" s="52">
        <f>(V32-V31)*V$5</f>
        <v>0</v>
      </c>
      <c r="X32" s="51">
        <v>854.107</v>
      </c>
      <c r="Y32" s="52">
        <f>(X32-X31)*X$5</f>
        <v>307.99999999908323</v>
      </c>
      <c r="Z32" s="51"/>
      <c r="AA32" s="52">
        <f>(Z32-Z30)*Z$5</f>
        <v>0</v>
      </c>
      <c r="AB32" s="51"/>
      <c r="AC32" s="52">
        <f>(AB32-AB30)*AB$5</f>
        <v>0</v>
      </c>
      <c r="AD32" s="51"/>
      <c r="AE32" s="52">
        <f>(AD32-AD30)*AD$5</f>
        <v>0</v>
      </c>
      <c r="AF32" s="51"/>
      <c r="AG32" s="52">
        <f>(AF32-AF30)*AF$5</f>
        <v>0</v>
      </c>
      <c r="AH32" s="48">
        <f t="shared" si="15"/>
        <v>2413.1999999882282</v>
      </c>
    </row>
    <row r="33" spans="2:34" ht="13.5" thickBot="1">
      <c r="B33" s="53"/>
      <c r="C33" s="54">
        <f>SUM(C8:C32)</f>
        <v>11016.00000000035</v>
      </c>
      <c r="D33" s="53"/>
      <c r="E33" s="54">
        <f>SUM(E8:E32)</f>
        <v>11674.799999994866</v>
      </c>
      <c r="F33" s="65"/>
      <c r="G33" s="54">
        <f>SUM(G8:G32)</f>
        <v>15645.599999998376</v>
      </c>
      <c r="H33" s="53"/>
      <c r="I33" s="54">
        <f>SUM(I8:I32)</f>
        <v>11991.600000000471</v>
      </c>
      <c r="J33" s="53"/>
      <c r="K33" s="54">
        <f>SUM(K8:K32)</f>
        <v>4535.999999999967</v>
      </c>
      <c r="L33" s="53"/>
      <c r="M33" s="54">
        <f>SUM(M8:M32)</f>
        <v>8687.999999999738</v>
      </c>
      <c r="N33" s="53"/>
      <c r="O33" s="54">
        <f>SUM(O8:O32)</f>
        <v>11049.600000000646</v>
      </c>
      <c r="P33" s="53"/>
      <c r="Q33" s="54">
        <f>SUM(Q8:Q32)</f>
        <v>5875.200000000768</v>
      </c>
      <c r="R33" s="53"/>
      <c r="S33" s="54">
        <f>SUM(S8:S32)</f>
        <v>0</v>
      </c>
      <c r="T33" s="53"/>
      <c r="U33" s="54">
        <f>SUM(U8:U32)</f>
        <v>1436.0000000015134</v>
      </c>
      <c r="V33" s="53"/>
      <c r="W33" s="54">
        <f>SUM(W8:W32)</f>
        <v>0</v>
      </c>
      <c r="X33" s="53"/>
      <c r="Y33" s="54">
        <f>SUM(Y8:Y32)</f>
        <v>10373.999999999796</v>
      </c>
      <c r="Z33" s="53"/>
      <c r="AA33" s="54">
        <f>SUM(AA8:AA32)</f>
        <v>0</v>
      </c>
      <c r="AB33" s="53"/>
      <c r="AC33" s="54">
        <f>SUM(AC8:AC32)</f>
        <v>0</v>
      </c>
      <c r="AD33" s="53"/>
      <c r="AE33" s="54">
        <f>SUM(AE8:AE32)</f>
        <v>0</v>
      </c>
      <c r="AF33" s="53"/>
      <c r="AG33" s="55">
        <f>SUM(AG8:AG32)</f>
        <v>0</v>
      </c>
      <c r="AH33" s="48">
        <f t="shared" si="15"/>
        <v>92286.7999999965</v>
      </c>
    </row>
  </sheetData>
  <sheetProtection formatCells="0" formatColumns="0" formatRows="0"/>
  <mergeCells count="33">
    <mergeCell ref="A1:K1"/>
    <mergeCell ref="A2:K2"/>
    <mergeCell ref="A3:K3"/>
    <mergeCell ref="AD5:AE5"/>
    <mergeCell ref="H5:I5"/>
    <mergeCell ref="V5:W5"/>
    <mergeCell ref="X5:Y5"/>
    <mergeCell ref="AD6:AE6"/>
    <mergeCell ref="AF5:AG5"/>
    <mergeCell ref="AF6:AG6"/>
    <mergeCell ref="L6:M6"/>
    <mergeCell ref="N6:O6"/>
    <mergeCell ref="AB5:AC5"/>
    <mergeCell ref="AB6:AC6"/>
    <mergeCell ref="L5:M5"/>
    <mergeCell ref="N5:O5"/>
    <mergeCell ref="P5:Q5"/>
    <mergeCell ref="H6:I6"/>
    <mergeCell ref="J5:K5"/>
    <mergeCell ref="J6:K6"/>
    <mergeCell ref="B6:C6"/>
    <mergeCell ref="B5:C5"/>
    <mergeCell ref="D5:E5"/>
    <mergeCell ref="D6:E6"/>
    <mergeCell ref="X6:Y6"/>
    <mergeCell ref="Z5:AA5"/>
    <mergeCell ref="Z6:AA6"/>
    <mergeCell ref="P6:Q6"/>
    <mergeCell ref="R5:S5"/>
    <mergeCell ref="R6:S6"/>
    <mergeCell ref="T5:U5"/>
    <mergeCell ref="T6:U6"/>
    <mergeCell ref="V6:W6"/>
  </mergeCells>
  <printOptions/>
  <pageMargins left="0.7874015748031497" right="0.7874015748031497" top="0" bottom="0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3"/>
  <sheetViews>
    <sheetView showZeros="0" defaultGridColor="0" zoomScalePageLayoutView="0" colorId="48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Y26" sqref="Y26"/>
    </sheetView>
  </sheetViews>
  <sheetFormatPr defaultColWidth="9.00390625" defaultRowHeight="12.75" outlineLevelCol="1"/>
  <cols>
    <col min="1" max="1" width="6.625" style="0" customWidth="1"/>
    <col min="2" max="2" width="9.875" style="0" customWidth="1"/>
    <col min="3" max="3" width="9.375" style="0" customWidth="1"/>
    <col min="4" max="4" width="9.875" style="0" customWidth="1"/>
    <col min="5" max="5" width="9.75390625" style="0" customWidth="1"/>
    <col min="6" max="6" width="9.00390625" style="0" customWidth="1"/>
    <col min="7" max="7" width="9.375" style="0" customWidth="1"/>
    <col min="8" max="8" width="9.625" style="0" customWidth="1"/>
    <col min="9" max="9" width="9.75390625" style="0" customWidth="1"/>
    <col min="10" max="10" width="9.875" style="0" customWidth="1"/>
    <col min="11" max="11" width="9.375" style="0" customWidth="1"/>
    <col min="12" max="12" width="10.75390625" style="0" customWidth="1"/>
    <col min="13" max="13" width="9.375" style="0" customWidth="1"/>
    <col min="14" max="14" width="11.75390625" style="0" customWidth="1"/>
    <col min="15" max="15" width="10.00390625" style="0" customWidth="1"/>
    <col min="16" max="16" width="9.625" style="0" customWidth="1"/>
    <col min="17" max="17" width="9.25390625" style="0" customWidth="1"/>
    <col min="18" max="18" width="8.625" style="0" customWidth="1"/>
    <col min="19" max="19" width="9.00390625" style="0" customWidth="1"/>
    <col min="20" max="20" width="9.875" style="0" customWidth="1"/>
    <col min="21" max="21" width="10.00390625" style="0" customWidth="1"/>
    <col min="22" max="22" width="9.625" style="0" customWidth="1"/>
    <col min="23" max="23" width="8.625" style="0" customWidth="1"/>
    <col min="24" max="24" width="8.25390625" style="0" customWidth="1"/>
    <col min="25" max="25" width="13.125" style="0" customWidth="1"/>
    <col min="26" max="26" width="12.625" style="0" hidden="1" customWidth="1" outlineLevel="1"/>
    <col min="27" max="27" width="13.375" style="0" hidden="1" customWidth="1" outlineLevel="1"/>
    <col min="28" max="28" width="12.625" style="0" hidden="1" customWidth="1" outlineLevel="1"/>
    <col min="29" max="29" width="13.375" style="0" hidden="1" customWidth="1" outlineLevel="1"/>
    <col min="30" max="30" width="12.625" style="0" hidden="1" customWidth="1" outlineLevel="1"/>
    <col min="31" max="31" width="13.375" style="0" hidden="1" customWidth="1" outlineLevel="1"/>
    <col min="32" max="32" width="12.625" style="0" hidden="1" customWidth="1" outlineLevel="1"/>
    <col min="33" max="33" width="13.375" style="0" hidden="1" customWidth="1" outlineLevel="1"/>
    <col min="34" max="34" width="10.875" style="0" customWidth="1" collapsed="1"/>
  </cols>
  <sheetData>
    <row r="1" spans="1:41" ht="13.5" customHeight="1">
      <c r="A1" s="85" t="s">
        <v>30</v>
      </c>
      <c r="B1" s="85"/>
      <c r="C1" s="85"/>
      <c r="D1" s="85"/>
      <c r="E1" s="85"/>
      <c r="F1" s="85"/>
      <c r="G1" s="85"/>
      <c r="H1" s="85"/>
      <c r="I1" s="85"/>
      <c r="J1" s="22"/>
      <c r="K1" s="22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6"/>
      <c r="AJ1" s="6"/>
      <c r="AK1" s="6"/>
      <c r="AL1" s="6"/>
      <c r="AM1" s="6"/>
      <c r="AN1" s="6"/>
      <c r="AO1" s="6"/>
    </row>
    <row r="2" spans="1:41" ht="12" customHeight="1">
      <c r="A2" s="85" t="s">
        <v>42</v>
      </c>
      <c r="B2" s="85"/>
      <c r="C2" s="85"/>
      <c r="D2" s="85"/>
      <c r="E2" s="85"/>
      <c r="F2" s="85"/>
      <c r="G2" s="85"/>
      <c r="H2" s="85"/>
      <c r="I2" s="85"/>
      <c r="J2" s="22"/>
      <c r="K2" s="22"/>
      <c r="L2" s="21"/>
      <c r="M2" s="21"/>
      <c r="N2" s="21"/>
      <c r="O2" s="21"/>
      <c r="P2" s="21" t="s">
        <v>36</v>
      </c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6"/>
      <c r="AJ2" s="6"/>
      <c r="AK2" s="6"/>
      <c r="AL2" s="6"/>
      <c r="AM2" s="6"/>
      <c r="AN2" s="6"/>
      <c r="AO2" s="6"/>
    </row>
    <row r="3" spans="1:41" ht="14.25" customHeight="1">
      <c r="A3" s="100" t="s">
        <v>41</v>
      </c>
      <c r="B3" s="100"/>
      <c r="C3" s="100"/>
      <c r="D3" s="100"/>
      <c r="E3" s="100"/>
      <c r="F3" s="100"/>
      <c r="G3" s="100"/>
      <c r="H3" s="100"/>
      <c r="I3" s="100"/>
      <c r="J3" s="23"/>
      <c r="K3" s="23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6"/>
      <c r="AJ3" s="6"/>
      <c r="AK3" s="6"/>
      <c r="AL3" s="6"/>
      <c r="AM3" s="6"/>
      <c r="AN3" s="6"/>
      <c r="AO3" s="6"/>
    </row>
    <row r="4" ht="12.75" customHeight="1" hidden="1"/>
    <row r="5" spans="1:39" ht="39.75" customHeight="1">
      <c r="A5" s="2" t="s">
        <v>2</v>
      </c>
      <c r="B5" s="86">
        <v>4800</v>
      </c>
      <c r="C5" s="87"/>
      <c r="D5" s="86">
        <v>3600</v>
      </c>
      <c r="E5" s="87"/>
      <c r="F5" s="86">
        <v>3600</v>
      </c>
      <c r="G5" s="87"/>
      <c r="H5" s="86">
        <v>3600</v>
      </c>
      <c r="I5" s="87"/>
      <c r="J5" s="63">
        <v>3600</v>
      </c>
      <c r="K5" s="63"/>
      <c r="L5" s="86">
        <v>4800</v>
      </c>
      <c r="M5" s="87"/>
      <c r="N5" s="86">
        <v>4800</v>
      </c>
      <c r="O5" s="87"/>
      <c r="P5" s="86">
        <v>4800</v>
      </c>
      <c r="Q5" s="87"/>
      <c r="R5" s="86">
        <v>8000</v>
      </c>
      <c r="S5" s="87"/>
      <c r="T5" s="86">
        <v>4000</v>
      </c>
      <c r="U5" s="87"/>
      <c r="V5" s="86">
        <v>4000</v>
      </c>
      <c r="W5" s="87"/>
      <c r="X5" s="86">
        <v>14000</v>
      </c>
      <c r="Y5" s="87"/>
      <c r="Z5" s="86">
        <v>0</v>
      </c>
      <c r="AA5" s="87"/>
      <c r="AB5" s="86">
        <v>0</v>
      </c>
      <c r="AC5" s="87"/>
      <c r="AD5" s="86">
        <v>0</v>
      </c>
      <c r="AE5" s="87"/>
      <c r="AF5" s="86">
        <v>0</v>
      </c>
      <c r="AG5" s="87"/>
      <c r="AH5" s="6"/>
      <c r="AI5" s="6"/>
      <c r="AJ5" s="6"/>
      <c r="AK5" s="6"/>
      <c r="AL5" s="6"/>
      <c r="AM5" s="6"/>
    </row>
    <row r="6" spans="1:39" ht="31.5" customHeight="1" thickBot="1">
      <c r="A6" s="1" t="s">
        <v>1</v>
      </c>
      <c r="B6" s="88">
        <v>4</v>
      </c>
      <c r="C6" s="89"/>
      <c r="D6" s="88">
        <v>6</v>
      </c>
      <c r="E6" s="89"/>
      <c r="F6" s="88">
        <v>8</v>
      </c>
      <c r="G6" s="89"/>
      <c r="H6" s="88">
        <v>10</v>
      </c>
      <c r="I6" s="89"/>
      <c r="J6" s="64">
        <v>12</v>
      </c>
      <c r="K6" s="64"/>
      <c r="L6" s="88">
        <v>22</v>
      </c>
      <c r="M6" s="89"/>
      <c r="N6" s="88">
        <v>26</v>
      </c>
      <c r="O6" s="89"/>
      <c r="P6" s="88">
        <v>28</v>
      </c>
      <c r="Q6" s="89"/>
      <c r="R6" s="88">
        <v>6</v>
      </c>
      <c r="S6" s="89"/>
      <c r="T6" s="88">
        <v>16</v>
      </c>
      <c r="U6" s="89"/>
      <c r="V6" s="88">
        <v>17</v>
      </c>
      <c r="W6" s="89"/>
      <c r="X6" s="88">
        <v>35</v>
      </c>
      <c r="Y6" s="89"/>
      <c r="Z6" s="88" t="s">
        <v>29</v>
      </c>
      <c r="AA6" s="89"/>
      <c r="AB6" s="88" t="s">
        <v>29</v>
      </c>
      <c r="AC6" s="89"/>
      <c r="AD6" s="88" t="s">
        <v>29</v>
      </c>
      <c r="AE6" s="89"/>
      <c r="AF6" s="88" t="s">
        <v>29</v>
      </c>
      <c r="AG6" s="89"/>
      <c r="AH6" s="7" t="s">
        <v>31</v>
      </c>
      <c r="AI6" s="6"/>
      <c r="AJ6" s="6"/>
      <c r="AK6" s="6"/>
      <c r="AL6" s="6"/>
      <c r="AM6" s="6"/>
    </row>
    <row r="7" spans="1:39" ht="69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 t="s">
        <v>3</v>
      </c>
      <c r="G7" s="4" t="s">
        <v>4</v>
      </c>
      <c r="H7" s="3" t="s">
        <v>3</v>
      </c>
      <c r="I7" s="4" t="s">
        <v>4</v>
      </c>
      <c r="J7" s="3" t="s">
        <v>3</v>
      </c>
      <c r="K7" s="4" t="s">
        <v>4</v>
      </c>
      <c r="L7" s="3" t="s">
        <v>3</v>
      </c>
      <c r="M7" s="4" t="s">
        <v>4</v>
      </c>
      <c r="N7" s="3" t="s">
        <v>3</v>
      </c>
      <c r="O7" s="4" t="s">
        <v>4</v>
      </c>
      <c r="P7" s="3" t="s">
        <v>3</v>
      </c>
      <c r="Q7" s="4" t="s">
        <v>4</v>
      </c>
      <c r="R7" s="3" t="s">
        <v>3</v>
      </c>
      <c r="S7" s="4" t="s">
        <v>4</v>
      </c>
      <c r="T7" s="3"/>
      <c r="U7" s="4" t="s">
        <v>4</v>
      </c>
      <c r="V7" s="3" t="s">
        <v>3</v>
      </c>
      <c r="W7" s="4" t="s">
        <v>4</v>
      </c>
      <c r="X7" s="3" t="s">
        <v>3</v>
      </c>
      <c r="Y7" s="4" t="s">
        <v>4</v>
      </c>
      <c r="Z7" s="3" t="s">
        <v>3</v>
      </c>
      <c r="AA7" s="4" t="s">
        <v>4</v>
      </c>
      <c r="AB7" s="3" t="s">
        <v>3</v>
      </c>
      <c r="AC7" s="4" t="s">
        <v>4</v>
      </c>
      <c r="AD7" s="3" t="s">
        <v>3</v>
      </c>
      <c r="AE7" s="4" t="s">
        <v>4</v>
      </c>
      <c r="AF7" s="3" t="s">
        <v>3</v>
      </c>
      <c r="AG7" s="4" t="s">
        <v>4</v>
      </c>
      <c r="AH7" s="20">
        <f>SUM(AH8:AH32)</f>
        <v>192503.6000000279</v>
      </c>
      <c r="AI7" s="6"/>
      <c r="AJ7" s="6"/>
      <c r="AK7" s="6"/>
      <c r="AL7" s="6"/>
      <c r="AM7" s="6"/>
    </row>
    <row r="8" spans="1:34" ht="13.5" thickTop="1">
      <c r="A8" s="5" t="s">
        <v>5</v>
      </c>
      <c r="B8" s="30">
        <v>10831.835</v>
      </c>
      <c r="C8" s="31">
        <v>0</v>
      </c>
      <c r="D8" s="30">
        <v>18601.958</v>
      </c>
      <c r="E8" s="31">
        <v>0</v>
      </c>
      <c r="F8" s="30">
        <v>8557.742</v>
      </c>
      <c r="G8" s="31">
        <v>0</v>
      </c>
      <c r="H8" s="30">
        <v>12905.418</v>
      </c>
      <c r="I8" s="31"/>
      <c r="J8" s="30">
        <v>925.32</v>
      </c>
      <c r="K8" s="31"/>
      <c r="L8" s="30">
        <v>5439.793</v>
      </c>
      <c r="M8" s="31">
        <v>0</v>
      </c>
      <c r="N8" s="30">
        <v>9715.716</v>
      </c>
      <c r="O8" s="31">
        <v>0</v>
      </c>
      <c r="P8" s="30">
        <v>5993.12</v>
      </c>
      <c r="Q8" s="31">
        <v>0</v>
      </c>
      <c r="R8" s="30">
        <v>9180.355</v>
      </c>
      <c r="S8" s="31">
        <v>0</v>
      </c>
      <c r="T8" s="30">
        <v>22483.712</v>
      </c>
      <c r="U8" s="34"/>
      <c r="V8" s="30">
        <v>17907.492</v>
      </c>
      <c r="W8" s="31">
        <v>0</v>
      </c>
      <c r="X8" s="30">
        <v>1870</v>
      </c>
      <c r="Y8" s="31">
        <v>0</v>
      </c>
      <c r="Z8" s="30"/>
      <c r="AA8" s="31">
        <v>0</v>
      </c>
      <c r="AB8" s="30"/>
      <c r="AC8" s="31">
        <v>0</v>
      </c>
      <c r="AD8" s="30"/>
      <c r="AE8" s="31">
        <v>0</v>
      </c>
      <c r="AF8" s="30"/>
      <c r="AG8" s="31">
        <v>0</v>
      </c>
      <c r="AH8" s="32">
        <f>SUM(C8+E8+G8+I8+M8+O8+Q8+S8+U8+W8+Y8+AA8+AC8+AE8+AG8)</f>
        <v>0</v>
      </c>
    </row>
    <row r="9" spans="1:34" ht="12.75">
      <c r="A9" s="5" t="s">
        <v>6</v>
      </c>
      <c r="B9" s="33">
        <v>10832.002</v>
      </c>
      <c r="C9" s="34">
        <f aca="true" t="shared" si="0" ref="C9:C30">(B9-B8)*B$5</f>
        <v>801.6000000061467</v>
      </c>
      <c r="D9" s="33">
        <v>18602.228</v>
      </c>
      <c r="E9" s="34">
        <f aca="true" t="shared" si="1" ref="E9:E30">(D9-D8)*D$5</f>
        <v>972.0000000015716</v>
      </c>
      <c r="F9" s="33">
        <v>8558.322</v>
      </c>
      <c r="G9" s="34">
        <f aca="true" t="shared" si="2" ref="G9:G30">(F9-F8)*F$5</f>
        <v>2087.999999999738</v>
      </c>
      <c r="H9" s="33">
        <v>12905.616</v>
      </c>
      <c r="I9" s="34">
        <f aca="true" t="shared" si="3" ref="I9:I30">(H9-H8)*H$5</f>
        <v>712.8000000011525</v>
      </c>
      <c r="J9" s="33">
        <v>925.41</v>
      </c>
      <c r="K9" s="34">
        <f aca="true" t="shared" si="4" ref="K9:K30">(J9-J8)*J$5</f>
        <v>323.9999999997053</v>
      </c>
      <c r="L9" s="33">
        <v>5439.936</v>
      </c>
      <c r="M9" s="34">
        <f aca="true" t="shared" si="5" ref="M9:M30">(L9-L8)*L$5</f>
        <v>686.4000000001397</v>
      </c>
      <c r="N9" s="33">
        <v>9716.382</v>
      </c>
      <c r="O9" s="34">
        <f aca="true" t="shared" si="6" ref="O9:O30">(N9-N8)*N$5</f>
        <v>3196.7999999964377</v>
      </c>
      <c r="P9" s="33">
        <v>5993.21</v>
      </c>
      <c r="Q9" s="34">
        <f aca="true" t="shared" si="7" ref="Q9:Q30">(P9-P8)*P$5</f>
        <v>432.0000000006985</v>
      </c>
      <c r="R9" s="33">
        <v>9180.355</v>
      </c>
      <c r="S9" s="34">
        <f aca="true" t="shared" si="8" ref="S9:S30">(R9-R8)*R$5</f>
        <v>0</v>
      </c>
      <c r="T9" s="33">
        <v>22483.744</v>
      </c>
      <c r="U9" s="34">
        <f aca="true" t="shared" si="9" ref="U9:U30">(T9-T8)*T$5</f>
        <v>127.9999999969732</v>
      </c>
      <c r="V9" s="33">
        <v>17907.512</v>
      </c>
      <c r="W9" s="34">
        <f aca="true" t="shared" si="10" ref="W9:W30">(V9-V8)*V$5</f>
        <v>80.00000000174623</v>
      </c>
      <c r="X9" s="33">
        <v>1870.013</v>
      </c>
      <c r="Y9" s="34">
        <f aca="true" t="shared" si="11" ref="Y9:Y30">(X9-X8)*X$5</f>
        <v>181.9999999988795</v>
      </c>
      <c r="Z9" s="33"/>
      <c r="AA9" s="34">
        <f aca="true" t="shared" si="12" ref="AA9:AA30">(Z9-Z8)*Z$5</f>
        <v>0</v>
      </c>
      <c r="AB9" s="33"/>
      <c r="AC9" s="34">
        <f aca="true" t="shared" si="13" ref="AC9:AC30">(AB9-AB8)*AB$5</f>
        <v>0</v>
      </c>
      <c r="AD9" s="33"/>
      <c r="AE9" s="34">
        <f aca="true" t="shared" si="14" ref="AE9:AE30">(AD9-AD8)*AD$5</f>
        <v>0</v>
      </c>
      <c r="AF9" s="33"/>
      <c r="AG9" s="34">
        <f aca="true" t="shared" si="15" ref="AG9:AG30">(AF9-AF8)*AF$5</f>
        <v>0</v>
      </c>
      <c r="AH9" s="35">
        <f>SUM(C9+E9+G9+I9+K9+M9+O9+Q9+S9+U9+W9+Y9+AA9+AC9+AE9+AG9)</f>
        <v>9603.600000003189</v>
      </c>
    </row>
    <row r="10" spans="1:34" ht="12.75">
      <c r="A10" s="5" t="s">
        <v>7</v>
      </c>
      <c r="B10" s="33">
        <v>10832.14</v>
      </c>
      <c r="C10" s="34">
        <f t="shared" si="0"/>
        <v>662.3999999952503</v>
      </c>
      <c r="D10" s="33">
        <v>18602.457</v>
      </c>
      <c r="E10" s="34">
        <f t="shared" si="1"/>
        <v>824.399999997695</v>
      </c>
      <c r="F10" s="33">
        <v>8558.607</v>
      </c>
      <c r="G10" s="34">
        <f t="shared" si="2"/>
        <v>1025.9999999994761</v>
      </c>
      <c r="H10" s="33">
        <v>12905.77</v>
      </c>
      <c r="I10" s="34">
        <f t="shared" si="3"/>
        <v>554.400000001624</v>
      </c>
      <c r="J10" s="33">
        <v>925.48</v>
      </c>
      <c r="K10" s="34">
        <f t="shared" si="4"/>
        <v>252.00000000018008</v>
      </c>
      <c r="L10" s="33">
        <v>5440.051</v>
      </c>
      <c r="M10" s="34">
        <f t="shared" si="5"/>
        <v>552.0000000033178</v>
      </c>
      <c r="N10" s="33">
        <v>9716.648</v>
      </c>
      <c r="O10" s="34">
        <f t="shared" si="6"/>
        <v>1276.799999998184</v>
      </c>
      <c r="P10" s="33">
        <v>5993.279</v>
      </c>
      <c r="Q10" s="34">
        <f t="shared" si="7"/>
        <v>331.2000000019907</v>
      </c>
      <c r="R10" s="33">
        <v>9180.355</v>
      </c>
      <c r="S10" s="34">
        <f t="shared" si="8"/>
        <v>0</v>
      </c>
      <c r="T10" s="33">
        <v>22483.763</v>
      </c>
      <c r="U10" s="34">
        <f t="shared" si="9"/>
        <v>76.00000000093132</v>
      </c>
      <c r="V10" s="33">
        <v>17907.525</v>
      </c>
      <c r="W10" s="34">
        <f t="shared" si="10"/>
        <v>52.000000010593794</v>
      </c>
      <c r="X10" s="33">
        <v>1870.077</v>
      </c>
      <c r="Y10" s="34">
        <f t="shared" si="11"/>
        <v>896.000000001095</v>
      </c>
      <c r="Z10" s="33"/>
      <c r="AA10" s="34">
        <f t="shared" si="12"/>
        <v>0</v>
      </c>
      <c r="AB10" s="33"/>
      <c r="AC10" s="34">
        <f t="shared" si="13"/>
        <v>0</v>
      </c>
      <c r="AD10" s="33"/>
      <c r="AE10" s="34">
        <f t="shared" si="14"/>
        <v>0</v>
      </c>
      <c r="AF10" s="33"/>
      <c r="AG10" s="34">
        <f t="shared" si="15"/>
        <v>0</v>
      </c>
      <c r="AH10" s="35">
        <f>SUM(C10+E10+G10+I10+K10+M10+O10+Q10+S10+U10+W10+Y10+AA10+AC10+AE10+AG10)</f>
        <v>6503.200000010338</v>
      </c>
    </row>
    <row r="11" spans="1:34" ht="12.75">
      <c r="A11" s="5" t="s">
        <v>8</v>
      </c>
      <c r="B11" s="33">
        <v>10832.261</v>
      </c>
      <c r="C11" s="34">
        <f t="shared" si="0"/>
        <v>580.8000000048196</v>
      </c>
      <c r="D11" s="33">
        <v>18602.656</v>
      </c>
      <c r="E11" s="34">
        <f t="shared" si="1"/>
        <v>716.4000000018859</v>
      </c>
      <c r="F11" s="33">
        <v>8558.889</v>
      </c>
      <c r="G11" s="34">
        <f t="shared" si="2"/>
        <v>1015.1999999972759</v>
      </c>
      <c r="H11" s="33">
        <v>12905.906</v>
      </c>
      <c r="I11" s="34">
        <f t="shared" si="3"/>
        <v>489.6000000015192</v>
      </c>
      <c r="J11" s="33">
        <v>925.53</v>
      </c>
      <c r="K11" s="34">
        <f t="shared" si="4"/>
        <v>179.9999999998363</v>
      </c>
      <c r="L11" s="33">
        <v>5440.149</v>
      </c>
      <c r="M11" s="34">
        <f t="shared" si="5"/>
        <v>470.39999999979045</v>
      </c>
      <c r="N11" s="33">
        <v>9716.91</v>
      </c>
      <c r="O11" s="34">
        <f t="shared" si="6"/>
        <v>1257.6000000030035</v>
      </c>
      <c r="P11" s="30">
        <v>5993.338</v>
      </c>
      <c r="Q11" s="34">
        <f t="shared" si="7"/>
        <v>283.1999999965774</v>
      </c>
      <c r="R11" s="33">
        <v>9180.355</v>
      </c>
      <c r="S11" s="34">
        <f t="shared" si="8"/>
        <v>0</v>
      </c>
      <c r="T11" s="33">
        <v>22483.784</v>
      </c>
      <c r="U11" s="34">
        <f t="shared" si="9"/>
        <v>84.00000000256114</v>
      </c>
      <c r="V11" s="33">
        <v>17907.539</v>
      </c>
      <c r="W11" s="34">
        <f t="shared" si="10"/>
        <v>55.999999996856786</v>
      </c>
      <c r="X11" s="33">
        <v>1870.129</v>
      </c>
      <c r="Y11" s="34">
        <f t="shared" si="11"/>
        <v>727.9999999987012</v>
      </c>
      <c r="Z11" s="33"/>
      <c r="AA11" s="34">
        <f t="shared" si="12"/>
        <v>0</v>
      </c>
      <c r="AB11" s="33"/>
      <c r="AC11" s="34">
        <f t="shared" si="13"/>
        <v>0</v>
      </c>
      <c r="AD11" s="33"/>
      <c r="AE11" s="34">
        <f t="shared" si="14"/>
        <v>0</v>
      </c>
      <c r="AF11" s="33"/>
      <c r="AG11" s="34">
        <f t="shared" si="15"/>
        <v>0</v>
      </c>
      <c r="AH11" s="35">
        <f aca="true" t="shared" si="16" ref="AH11:AH32">SUM(C11+E11+G11+I11+K11+M11+O11+Q11+S11+U11+W11+Y11+AA11+AC11+AE11+AG11)</f>
        <v>5861.200000002827</v>
      </c>
    </row>
    <row r="12" spans="1:34" ht="12.75">
      <c r="A12" s="5" t="s">
        <v>9</v>
      </c>
      <c r="B12" s="33">
        <v>10832.397</v>
      </c>
      <c r="C12" s="34">
        <f t="shared" si="0"/>
        <v>652.8000000020256</v>
      </c>
      <c r="D12" s="33">
        <v>18602.88</v>
      </c>
      <c r="E12" s="34">
        <f t="shared" si="1"/>
        <v>806.4000000071246</v>
      </c>
      <c r="F12" s="33">
        <v>8559.164</v>
      </c>
      <c r="G12" s="34">
        <f t="shared" si="2"/>
        <v>990.0000000052387</v>
      </c>
      <c r="H12" s="33">
        <v>12906.064</v>
      </c>
      <c r="I12" s="34">
        <f t="shared" si="3"/>
        <v>568.7999999980093</v>
      </c>
      <c r="J12" s="33">
        <v>925.59</v>
      </c>
      <c r="K12" s="34">
        <f t="shared" si="4"/>
        <v>216.00000000021282</v>
      </c>
      <c r="L12" s="33">
        <v>5440.258</v>
      </c>
      <c r="M12" s="34">
        <f t="shared" si="5"/>
        <v>523.1999999974505</v>
      </c>
      <c r="N12" s="33">
        <v>9717.174</v>
      </c>
      <c r="O12" s="34">
        <f t="shared" si="6"/>
        <v>1267.2000000049593</v>
      </c>
      <c r="P12" s="30">
        <v>5993.406</v>
      </c>
      <c r="Q12" s="34">
        <f t="shared" si="7"/>
        <v>326.4000000010128</v>
      </c>
      <c r="R12" s="33">
        <v>9180.355</v>
      </c>
      <c r="S12" s="34">
        <f t="shared" si="8"/>
        <v>0</v>
      </c>
      <c r="T12" s="33">
        <v>22483.807</v>
      </c>
      <c r="U12" s="34">
        <f t="shared" si="9"/>
        <v>92.00000000419095</v>
      </c>
      <c r="V12" s="33">
        <v>17907.555</v>
      </c>
      <c r="W12" s="34">
        <f t="shared" si="10"/>
        <v>63.9999999984866</v>
      </c>
      <c r="X12" s="33">
        <v>1870.192</v>
      </c>
      <c r="Y12" s="34">
        <f t="shared" si="11"/>
        <v>882.0000000014261</v>
      </c>
      <c r="Z12" s="33"/>
      <c r="AA12" s="34">
        <f t="shared" si="12"/>
        <v>0</v>
      </c>
      <c r="AB12" s="33"/>
      <c r="AC12" s="34">
        <f t="shared" si="13"/>
        <v>0</v>
      </c>
      <c r="AD12" s="33"/>
      <c r="AE12" s="34">
        <f t="shared" si="14"/>
        <v>0</v>
      </c>
      <c r="AF12" s="33"/>
      <c r="AG12" s="34">
        <f t="shared" si="15"/>
        <v>0</v>
      </c>
      <c r="AH12" s="35">
        <f t="shared" si="16"/>
        <v>6388.800000020137</v>
      </c>
    </row>
    <row r="13" spans="1:34" ht="12.75">
      <c r="A13" s="5" t="s">
        <v>10</v>
      </c>
      <c r="B13" s="33">
        <v>10832.56</v>
      </c>
      <c r="C13" s="34">
        <f t="shared" si="0"/>
        <v>782.399999993504</v>
      </c>
      <c r="D13" s="33">
        <v>18603.146</v>
      </c>
      <c r="E13" s="34">
        <f t="shared" si="1"/>
        <v>957.5999999986379</v>
      </c>
      <c r="F13" s="33">
        <v>8559.398</v>
      </c>
      <c r="G13" s="34">
        <f t="shared" si="2"/>
        <v>842.3999999948137</v>
      </c>
      <c r="H13" s="33">
        <v>12906.256</v>
      </c>
      <c r="I13" s="34">
        <f t="shared" si="3"/>
        <v>691.199999996752</v>
      </c>
      <c r="J13" s="33">
        <v>925.66</v>
      </c>
      <c r="K13" s="34">
        <f t="shared" si="4"/>
        <v>251.9999999997708</v>
      </c>
      <c r="L13" s="33">
        <v>5440.386</v>
      </c>
      <c r="M13" s="34">
        <f t="shared" si="5"/>
        <v>614.4000000029337</v>
      </c>
      <c r="N13" s="33">
        <v>9717.369</v>
      </c>
      <c r="O13" s="34">
        <f t="shared" si="6"/>
        <v>935.999999998603</v>
      </c>
      <c r="P13" s="30">
        <v>5993.487</v>
      </c>
      <c r="Q13" s="34">
        <f t="shared" si="7"/>
        <v>388.80000000062864</v>
      </c>
      <c r="R13" s="33">
        <v>9180.355</v>
      </c>
      <c r="S13" s="34">
        <f t="shared" si="8"/>
        <v>0</v>
      </c>
      <c r="T13" s="33">
        <v>22483.836</v>
      </c>
      <c r="U13" s="34">
        <f t="shared" si="9"/>
        <v>115.99999999452848</v>
      </c>
      <c r="V13" s="33">
        <v>17907.576</v>
      </c>
      <c r="W13" s="34">
        <f t="shared" si="10"/>
        <v>84.00000000256114</v>
      </c>
      <c r="X13" s="33">
        <v>1870.265</v>
      </c>
      <c r="Y13" s="34">
        <f t="shared" si="11"/>
        <v>1022.0000000012988</v>
      </c>
      <c r="Z13" s="33"/>
      <c r="AA13" s="34">
        <f t="shared" si="12"/>
        <v>0</v>
      </c>
      <c r="AB13" s="33"/>
      <c r="AC13" s="34">
        <f t="shared" si="13"/>
        <v>0</v>
      </c>
      <c r="AD13" s="33"/>
      <c r="AE13" s="34">
        <f t="shared" si="14"/>
        <v>0</v>
      </c>
      <c r="AF13" s="33"/>
      <c r="AG13" s="34">
        <f t="shared" si="15"/>
        <v>0</v>
      </c>
      <c r="AH13" s="35">
        <f t="shared" si="16"/>
        <v>6686.799999984032</v>
      </c>
    </row>
    <row r="14" spans="1:34" ht="12.75">
      <c r="A14" s="5" t="s">
        <v>11</v>
      </c>
      <c r="B14" s="33">
        <v>10832.666</v>
      </c>
      <c r="C14" s="34">
        <f t="shared" si="0"/>
        <v>508.7999999988824</v>
      </c>
      <c r="D14" s="33">
        <v>18603.314</v>
      </c>
      <c r="E14" s="34">
        <f t="shared" si="1"/>
        <v>604.7999999922467</v>
      </c>
      <c r="F14" s="33">
        <v>8559.483</v>
      </c>
      <c r="G14" s="34">
        <f t="shared" si="2"/>
        <v>306.00000000340515</v>
      </c>
      <c r="H14" s="33">
        <v>12906.386</v>
      </c>
      <c r="I14" s="34">
        <f t="shared" si="3"/>
        <v>468.0000000036671</v>
      </c>
      <c r="J14" s="33">
        <v>925.71</v>
      </c>
      <c r="K14" s="34">
        <f t="shared" si="4"/>
        <v>180.00000000024556</v>
      </c>
      <c r="L14" s="33">
        <v>5440.474</v>
      </c>
      <c r="M14" s="34">
        <f t="shared" si="5"/>
        <v>422.3999999987427</v>
      </c>
      <c r="N14" s="33">
        <v>9717.456</v>
      </c>
      <c r="O14" s="34">
        <f t="shared" si="6"/>
        <v>417.5999999977648</v>
      </c>
      <c r="P14" s="30">
        <v>5993.544</v>
      </c>
      <c r="Q14" s="34">
        <f t="shared" si="7"/>
        <v>273.5999999989872</v>
      </c>
      <c r="R14" s="33">
        <v>9180.355</v>
      </c>
      <c r="S14" s="34">
        <f t="shared" si="8"/>
        <v>0</v>
      </c>
      <c r="T14" s="33">
        <v>22483.862</v>
      </c>
      <c r="U14" s="34">
        <f t="shared" si="9"/>
        <v>104.00000000663567</v>
      </c>
      <c r="V14" s="33">
        <v>17907.591</v>
      </c>
      <c r="W14" s="34">
        <f t="shared" si="10"/>
        <v>59.999999997671694</v>
      </c>
      <c r="X14" s="33">
        <v>1870.309</v>
      </c>
      <c r="Y14" s="34">
        <f t="shared" si="11"/>
        <v>615.9999999981665</v>
      </c>
      <c r="Z14" s="33"/>
      <c r="AA14" s="34">
        <f t="shared" si="12"/>
        <v>0</v>
      </c>
      <c r="AB14" s="33"/>
      <c r="AC14" s="34">
        <f t="shared" si="13"/>
        <v>0</v>
      </c>
      <c r="AD14" s="33"/>
      <c r="AE14" s="34">
        <f t="shared" si="14"/>
        <v>0</v>
      </c>
      <c r="AF14" s="33"/>
      <c r="AG14" s="34">
        <f t="shared" si="15"/>
        <v>0</v>
      </c>
      <c r="AH14" s="35">
        <f t="shared" si="16"/>
        <v>3961.1999999964155</v>
      </c>
    </row>
    <row r="15" spans="1:34" ht="12.75">
      <c r="A15" s="5" t="s">
        <v>12</v>
      </c>
      <c r="B15" s="33">
        <v>10832.803</v>
      </c>
      <c r="C15" s="34">
        <f t="shared" si="0"/>
        <v>657.6000000030035</v>
      </c>
      <c r="D15" s="33">
        <v>18603.528</v>
      </c>
      <c r="E15" s="34">
        <f t="shared" si="1"/>
        <v>770.3999999997905</v>
      </c>
      <c r="F15" s="33">
        <v>8559.589</v>
      </c>
      <c r="G15" s="34">
        <f t="shared" si="2"/>
        <v>381.5999999991618</v>
      </c>
      <c r="H15" s="33">
        <v>12906.555</v>
      </c>
      <c r="I15" s="34">
        <f t="shared" si="3"/>
        <v>608.3999999995285</v>
      </c>
      <c r="J15" s="33">
        <v>925.79</v>
      </c>
      <c r="K15" s="34">
        <f t="shared" si="4"/>
        <v>287.99999999973807</v>
      </c>
      <c r="L15" s="33">
        <v>5440.598</v>
      </c>
      <c r="M15" s="34">
        <f t="shared" si="5"/>
        <v>595.1999999990221</v>
      </c>
      <c r="N15" s="33">
        <v>9717.568</v>
      </c>
      <c r="O15" s="34">
        <f t="shared" si="6"/>
        <v>537.5999999960186</v>
      </c>
      <c r="P15" s="30">
        <v>5993.624</v>
      </c>
      <c r="Q15" s="34">
        <f t="shared" si="7"/>
        <v>383.99999999965075</v>
      </c>
      <c r="R15" s="33">
        <v>9180.355</v>
      </c>
      <c r="S15" s="34">
        <f t="shared" si="8"/>
        <v>0</v>
      </c>
      <c r="T15" s="33">
        <v>22483.899</v>
      </c>
      <c r="U15" s="34">
        <f t="shared" si="9"/>
        <v>148.00000000104774</v>
      </c>
      <c r="V15" s="33">
        <v>17907.612</v>
      </c>
      <c r="W15" s="34">
        <f t="shared" si="10"/>
        <v>84.00000000256114</v>
      </c>
      <c r="X15" s="33">
        <v>1870.357</v>
      </c>
      <c r="Y15" s="34">
        <f t="shared" si="11"/>
        <v>672.0000000000255</v>
      </c>
      <c r="Z15" s="33"/>
      <c r="AA15" s="34">
        <f t="shared" si="12"/>
        <v>0</v>
      </c>
      <c r="AB15" s="33"/>
      <c r="AC15" s="34">
        <f t="shared" si="13"/>
        <v>0</v>
      </c>
      <c r="AD15" s="33"/>
      <c r="AE15" s="34">
        <f t="shared" si="14"/>
        <v>0</v>
      </c>
      <c r="AF15" s="33"/>
      <c r="AG15" s="34">
        <f t="shared" si="15"/>
        <v>0</v>
      </c>
      <c r="AH15" s="35">
        <f t="shared" si="16"/>
        <v>5126.799999999548</v>
      </c>
    </row>
    <row r="16" spans="1:34" ht="12.75">
      <c r="A16" s="5" t="s">
        <v>13</v>
      </c>
      <c r="B16" s="33">
        <v>10833.036</v>
      </c>
      <c r="C16" s="34">
        <f t="shared" si="0"/>
        <v>1118.4000000008382</v>
      </c>
      <c r="D16" s="33">
        <v>18603.909</v>
      </c>
      <c r="E16" s="34">
        <f t="shared" si="1"/>
        <v>1371.6000000044005</v>
      </c>
      <c r="F16" s="33">
        <v>8559.934</v>
      </c>
      <c r="G16" s="34">
        <f t="shared" si="2"/>
        <v>1241.9999999976426</v>
      </c>
      <c r="H16" s="33">
        <v>12906.853</v>
      </c>
      <c r="I16" s="34">
        <f t="shared" si="3"/>
        <v>1072.7999999959138</v>
      </c>
      <c r="J16" s="33">
        <v>925.92</v>
      </c>
      <c r="K16" s="34">
        <f t="shared" si="4"/>
        <v>467.99999999998363</v>
      </c>
      <c r="L16" s="33">
        <v>5440.819</v>
      </c>
      <c r="M16" s="34">
        <f t="shared" si="5"/>
        <v>1060.8000000022002</v>
      </c>
      <c r="N16" s="33">
        <v>9717.843</v>
      </c>
      <c r="O16" s="34">
        <f t="shared" si="6"/>
        <v>1320.000000006985</v>
      </c>
      <c r="P16" s="30">
        <v>5993.756</v>
      </c>
      <c r="Q16" s="34">
        <f t="shared" si="7"/>
        <v>633.6000000024796</v>
      </c>
      <c r="R16" s="33">
        <v>9180.355</v>
      </c>
      <c r="S16" s="34">
        <f t="shared" si="8"/>
        <v>0</v>
      </c>
      <c r="T16" s="33">
        <v>22483.942</v>
      </c>
      <c r="U16" s="34">
        <f t="shared" si="9"/>
        <v>171.99999999138527</v>
      </c>
      <c r="V16" s="33">
        <v>17907.647</v>
      </c>
      <c r="W16" s="34">
        <f t="shared" si="10"/>
        <v>139.99999999941792</v>
      </c>
      <c r="X16" s="33">
        <v>1870.427</v>
      </c>
      <c r="Y16" s="34">
        <f t="shared" si="11"/>
        <v>979.9999999991087</v>
      </c>
      <c r="Z16" s="33"/>
      <c r="AA16" s="34">
        <f t="shared" si="12"/>
        <v>0</v>
      </c>
      <c r="AB16" s="33"/>
      <c r="AC16" s="34">
        <f t="shared" si="13"/>
        <v>0</v>
      </c>
      <c r="AD16" s="33"/>
      <c r="AE16" s="34">
        <f t="shared" si="14"/>
        <v>0</v>
      </c>
      <c r="AF16" s="33"/>
      <c r="AG16" s="34">
        <f t="shared" si="15"/>
        <v>0</v>
      </c>
      <c r="AH16" s="35">
        <f t="shared" si="16"/>
        <v>9579.200000000355</v>
      </c>
    </row>
    <row r="17" spans="1:34" ht="12.75">
      <c r="A17" s="5" t="s">
        <v>14</v>
      </c>
      <c r="B17" s="33">
        <v>10833.213</v>
      </c>
      <c r="C17" s="34">
        <f t="shared" si="0"/>
        <v>849.5999999984633</v>
      </c>
      <c r="D17" s="33">
        <v>18604.192</v>
      </c>
      <c r="E17" s="34">
        <f t="shared" si="1"/>
        <v>1018.7999999980093</v>
      </c>
      <c r="F17" s="33">
        <v>8560.194</v>
      </c>
      <c r="G17" s="34">
        <f t="shared" si="2"/>
        <v>936.0000000007858</v>
      </c>
      <c r="H17" s="33">
        <v>12907.06</v>
      </c>
      <c r="I17" s="34">
        <f t="shared" si="3"/>
        <v>745.2000000012049</v>
      </c>
      <c r="J17" s="33">
        <v>925.99</v>
      </c>
      <c r="K17" s="34">
        <f t="shared" si="4"/>
        <v>252.00000000018008</v>
      </c>
      <c r="L17" s="33">
        <v>5440.968</v>
      </c>
      <c r="M17" s="34">
        <f t="shared" si="5"/>
        <v>715.1999999972759</v>
      </c>
      <c r="N17" s="33">
        <v>9718.037</v>
      </c>
      <c r="O17" s="34">
        <f t="shared" si="6"/>
        <v>931.1999999976251</v>
      </c>
      <c r="P17" s="30">
        <v>5993.852</v>
      </c>
      <c r="Q17" s="34">
        <f t="shared" si="7"/>
        <v>460.7999999978347</v>
      </c>
      <c r="R17" s="33">
        <v>9180.355</v>
      </c>
      <c r="S17" s="34">
        <f t="shared" si="8"/>
        <v>0</v>
      </c>
      <c r="T17" s="33">
        <v>22483.969</v>
      </c>
      <c r="U17" s="34">
        <f t="shared" si="9"/>
        <v>108.00000000745058</v>
      </c>
      <c r="V17" s="33">
        <v>17907.667</v>
      </c>
      <c r="W17" s="34">
        <f t="shared" si="10"/>
        <v>80.00000000174623</v>
      </c>
      <c r="X17" s="33">
        <v>1870.471</v>
      </c>
      <c r="Y17" s="34">
        <f t="shared" si="11"/>
        <v>616.0000000013497</v>
      </c>
      <c r="Z17" s="33"/>
      <c r="AA17" s="34">
        <f t="shared" si="12"/>
        <v>0</v>
      </c>
      <c r="AB17" s="33"/>
      <c r="AC17" s="34">
        <f t="shared" si="13"/>
        <v>0</v>
      </c>
      <c r="AD17" s="33"/>
      <c r="AE17" s="34">
        <f t="shared" si="14"/>
        <v>0</v>
      </c>
      <c r="AF17" s="33"/>
      <c r="AG17" s="34">
        <f t="shared" si="15"/>
        <v>0</v>
      </c>
      <c r="AH17" s="35">
        <f t="shared" si="16"/>
        <v>6712.800000001926</v>
      </c>
    </row>
    <row r="18" spans="1:34" ht="12.75">
      <c r="A18" s="5" t="s">
        <v>15</v>
      </c>
      <c r="B18" s="33">
        <v>10833.458</v>
      </c>
      <c r="C18" s="34">
        <f t="shared" si="0"/>
        <v>1176.0000000038417</v>
      </c>
      <c r="D18" s="33">
        <v>18604.6</v>
      </c>
      <c r="E18" s="34">
        <f t="shared" si="1"/>
        <v>1468.7999999980093</v>
      </c>
      <c r="F18" s="33">
        <v>8560.549</v>
      </c>
      <c r="G18" s="34">
        <f t="shared" si="2"/>
        <v>1278.0000000049768</v>
      </c>
      <c r="H18" s="33">
        <v>12907.328</v>
      </c>
      <c r="I18" s="34">
        <f t="shared" si="3"/>
        <v>964.8000000001048</v>
      </c>
      <c r="J18" s="33">
        <v>926.1</v>
      </c>
      <c r="K18" s="34">
        <f t="shared" si="4"/>
        <v>396.0000000000491</v>
      </c>
      <c r="L18" s="33">
        <v>5441.175</v>
      </c>
      <c r="M18" s="34">
        <f t="shared" si="5"/>
        <v>993.6000000016065</v>
      </c>
      <c r="N18" s="33">
        <v>9718.318</v>
      </c>
      <c r="O18" s="34">
        <f t="shared" si="6"/>
        <v>1348.79999999539</v>
      </c>
      <c r="P18" s="30">
        <v>5993.999</v>
      </c>
      <c r="Q18" s="34">
        <f t="shared" si="7"/>
        <v>705.5999999996857</v>
      </c>
      <c r="R18" s="33">
        <v>9180.355</v>
      </c>
      <c r="S18" s="34">
        <f t="shared" si="8"/>
        <v>0</v>
      </c>
      <c r="T18" s="33">
        <v>22484.001</v>
      </c>
      <c r="U18" s="34">
        <f t="shared" si="9"/>
        <v>127.9999999969732</v>
      </c>
      <c r="V18" s="33">
        <v>17907.697</v>
      </c>
      <c r="W18" s="34">
        <f t="shared" si="10"/>
        <v>119.99999999534339</v>
      </c>
      <c r="X18" s="33">
        <v>1870.532</v>
      </c>
      <c r="Y18" s="34">
        <f t="shared" si="11"/>
        <v>853.999999998905</v>
      </c>
      <c r="Z18" s="33"/>
      <c r="AA18" s="34">
        <f t="shared" si="12"/>
        <v>0</v>
      </c>
      <c r="AB18" s="33"/>
      <c r="AC18" s="34">
        <f t="shared" si="13"/>
        <v>0</v>
      </c>
      <c r="AD18" s="33"/>
      <c r="AE18" s="34">
        <f t="shared" si="14"/>
        <v>0</v>
      </c>
      <c r="AF18" s="33"/>
      <c r="AG18" s="34">
        <f t="shared" si="15"/>
        <v>0</v>
      </c>
      <c r="AH18" s="35">
        <f t="shared" si="16"/>
        <v>9433.599999994885</v>
      </c>
    </row>
    <row r="19" spans="1:34" ht="12.75">
      <c r="A19" s="5" t="s">
        <v>16</v>
      </c>
      <c r="B19" s="33">
        <v>10833.681</v>
      </c>
      <c r="C19" s="34">
        <f t="shared" si="0"/>
        <v>1070.3999999997905</v>
      </c>
      <c r="D19" s="33">
        <v>18604.977</v>
      </c>
      <c r="E19" s="34">
        <f t="shared" si="1"/>
        <v>1357.2000000014668</v>
      </c>
      <c r="F19" s="33">
        <v>8560.863</v>
      </c>
      <c r="G19" s="34">
        <f t="shared" si="2"/>
        <v>1130.3999999945518</v>
      </c>
      <c r="H19" s="33">
        <v>12907.569</v>
      </c>
      <c r="I19" s="34">
        <f t="shared" si="3"/>
        <v>867.5999999999476</v>
      </c>
      <c r="J19" s="33">
        <v>926.21</v>
      </c>
      <c r="K19" s="34">
        <f t="shared" si="4"/>
        <v>396.0000000000491</v>
      </c>
      <c r="L19" s="33">
        <v>5441.361</v>
      </c>
      <c r="M19" s="34">
        <f t="shared" si="5"/>
        <v>892.7999999985332</v>
      </c>
      <c r="N19" s="33">
        <v>9718.569</v>
      </c>
      <c r="O19" s="34">
        <f t="shared" si="6"/>
        <v>1204.800000000978</v>
      </c>
      <c r="P19" s="30">
        <v>5994.146</v>
      </c>
      <c r="Q19" s="34">
        <f t="shared" si="7"/>
        <v>705.5999999996857</v>
      </c>
      <c r="R19" s="33">
        <v>9180.355</v>
      </c>
      <c r="S19" s="34">
        <f t="shared" si="8"/>
        <v>0</v>
      </c>
      <c r="T19" s="33">
        <v>22484.028</v>
      </c>
      <c r="U19" s="34">
        <f t="shared" si="9"/>
        <v>107.99999999289867</v>
      </c>
      <c r="V19" s="33">
        <v>17907.722</v>
      </c>
      <c r="W19" s="34">
        <f t="shared" si="10"/>
        <v>100.00000000582077</v>
      </c>
      <c r="X19" s="33">
        <v>1870.593</v>
      </c>
      <c r="Y19" s="34">
        <f t="shared" si="11"/>
        <v>854.0000000020882</v>
      </c>
      <c r="Z19" s="33"/>
      <c r="AA19" s="34">
        <f t="shared" si="12"/>
        <v>0</v>
      </c>
      <c r="AB19" s="33"/>
      <c r="AC19" s="34">
        <f t="shared" si="13"/>
        <v>0</v>
      </c>
      <c r="AD19" s="33"/>
      <c r="AE19" s="34">
        <f t="shared" si="14"/>
        <v>0</v>
      </c>
      <c r="AF19" s="33"/>
      <c r="AG19" s="34">
        <f t="shared" si="15"/>
        <v>0</v>
      </c>
      <c r="AH19" s="35">
        <f t="shared" si="16"/>
        <v>8686.79999999581</v>
      </c>
    </row>
    <row r="20" spans="1:34" ht="12.75">
      <c r="A20" s="5" t="s">
        <v>17</v>
      </c>
      <c r="B20" s="33">
        <v>10833.872</v>
      </c>
      <c r="C20" s="34">
        <f t="shared" si="0"/>
        <v>916.7999999946915</v>
      </c>
      <c r="D20" s="33">
        <v>18605.309</v>
      </c>
      <c r="E20" s="34">
        <f t="shared" si="1"/>
        <v>1195.2000000077533</v>
      </c>
      <c r="F20" s="33">
        <v>8561.134</v>
      </c>
      <c r="G20" s="34">
        <f t="shared" si="2"/>
        <v>975.600000002305</v>
      </c>
      <c r="H20" s="33">
        <v>12907.793</v>
      </c>
      <c r="I20" s="34">
        <f t="shared" si="3"/>
        <v>806.4000000005763</v>
      </c>
      <c r="J20" s="33">
        <v>926.31</v>
      </c>
      <c r="K20" s="34">
        <f t="shared" si="4"/>
        <v>359.9999999996726</v>
      </c>
      <c r="L20" s="33">
        <v>5441.508</v>
      </c>
      <c r="M20" s="34">
        <f t="shared" si="5"/>
        <v>705.5999999996857</v>
      </c>
      <c r="N20" s="33">
        <v>9718.782</v>
      </c>
      <c r="O20" s="34">
        <f t="shared" si="6"/>
        <v>1022.3999999987427</v>
      </c>
      <c r="P20" s="30">
        <v>5994.266</v>
      </c>
      <c r="Q20" s="34">
        <f t="shared" si="7"/>
        <v>575.9999999994761</v>
      </c>
      <c r="R20" s="33">
        <v>9180.355</v>
      </c>
      <c r="S20" s="34">
        <f t="shared" si="8"/>
        <v>0</v>
      </c>
      <c r="T20" s="33">
        <v>22484.059</v>
      </c>
      <c r="U20" s="34">
        <f t="shared" si="9"/>
        <v>124.00000001071021</v>
      </c>
      <c r="V20" s="33">
        <v>17907.745</v>
      </c>
      <c r="W20" s="34">
        <f t="shared" si="10"/>
        <v>91.99999998963904</v>
      </c>
      <c r="X20" s="33">
        <v>1870.646</v>
      </c>
      <c r="Y20" s="34">
        <f t="shared" si="11"/>
        <v>741.9999999983702</v>
      </c>
      <c r="Z20" s="33"/>
      <c r="AA20" s="34">
        <f t="shared" si="12"/>
        <v>0</v>
      </c>
      <c r="AB20" s="33"/>
      <c r="AC20" s="34">
        <f t="shared" si="13"/>
        <v>0</v>
      </c>
      <c r="AD20" s="33"/>
      <c r="AE20" s="34">
        <f t="shared" si="14"/>
        <v>0</v>
      </c>
      <c r="AF20" s="33"/>
      <c r="AG20" s="34">
        <f t="shared" si="15"/>
        <v>0</v>
      </c>
      <c r="AH20" s="35">
        <f t="shared" si="16"/>
        <v>7516.0000000016225</v>
      </c>
    </row>
    <row r="21" spans="1:34" ht="12.75">
      <c r="A21" s="5" t="s">
        <v>18</v>
      </c>
      <c r="B21" s="33">
        <v>10834.151</v>
      </c>
      <c r="C21" s="34">
        <f t="shared" si="0"/>
        <v>1339.2000000021653</v>
      </c>
      <c r="D21" s="33">
        <v>18605.815</v>
      </c>
      <c r="E21" s="34">
        <f t="shared" si="1"/>
        <v>1821.5999999913038</v>
      </c>
      <c r="F21" s="33">
        <v>8561.551</v>
      </c>
      <c r="G21" s="34">
        <f t="shared" si="2"/>
        <v>1501.1999999980617</v>
      </c>
      <c r="H21" s="33">
        <v>12908.136</v>
      </c>
      <c r="I21" s="34">
        <f t="shared" si="3"/>
        <v>1234.8000000027241</v>
      </c>
      <c r="J21" s="33">
        <v>926.45</v>
      </c>
      <c r="K21" s="34">
        <f t="shared" si="4"/>
        <v>504.00000000036016</v>
      </c>
      <c r="L21" s="33">
        <v>5441.731</v>
      </c>
      <c r="M21" s="34">
        <f t="shared" si="5"/>
        <v>1070.3999999997905</v>
      </c>
      <c r="N21" s="33">
        <v>9719.116</v>
      </c>
      <c r="O21" s="34">
        <f t="shared" si="6"/>
        <v>1603.2000000035623</v>
      </c>
      <c r="P21" s="30">
        <v>5994.44</v>
      </c>
      <c r="Q21" s="34">
        <f t="shared" si="7"/>
        <v>835.1999999998952</v>
      </c>
      <c r="R21" s="33">
        <v>9180.355</v>
      </c>
      <c r="S21" s="34">
        <f t="shared" si="8"/>
        <v>0</v>
      </c>
      <c r="T21" s="33">
        <v>22484.102</v>
      </c>
      <c r="U21" s="34">
        <f t="shared" si="9"/>
        <v>171.99999999138527</v>
      </c>
      <c r="V21" s="33">
        <v>17907.775</v>
      </c>
      <c r="W21" s="34">
        <f t="shared" si="10"/>
        <v>120.0000000098953</v>
      </c>
      <c r="X21" s="33">
        <v>1870.724</v>
      </c>
      <c r="Y21" s="34">
        <f t="shared" si="11"/>
        <v>1091.9999999996435</v>
      </c>
      <c r="Z21" s="33"/>
      <c r="AA21" s="34">
        <f t="shared" si="12"/>
        <v>0</v>
      </c>
      <c r="AB21" s="33"/>
      <c r="AC21" s="34">
        <f t="shared" si="13"/>
        <v>0</v>
      </c>
      <c r="AD21" s="33"/>
      <c r="AE21" s="34">
        <f t="shared" si="14"/>
        <v>0</v>
      </c>
      <c r="AF21" s="33"/>
      <c r="AG21" s="34">
        <f t="shared" si="15"/>
        <v>0</v>
      </c>
      <c r="AH21" s="35">
        <f t="shared" si="16"/>
        <v>11293.599999998787</v>
      </c>
    </row>
    <row r="22" spans="1:34" ht="12.75">
      <c r="A22" s="5" t="s">
        <v>19</v>
      </c>
      <c r="B22" s="33">
        <v>10834.372</v>
      </c>
      <c r="C22" s="34">
        <f t="shared" si="0"/>
        <v>1060.7999999978347</v>
      </c>
      <c r="D22" s="33">
        <v>18606.19</v>
      </c>
      <c r="E22" s="34">
        <f t="shared" si="1"/>
        <v>1350</v>
      </c>
      <c r="F22" s="33">
        <v>8561.87</v>
      </c>
      <c r="G22" s="34">
        <f t="shared" si="2"/>
        <v>1148.4000000047672</v>
      </c>
      <c r="H22" s="33">
        <v>12908.408</v>
      </c>
      <c r="I22" s="34">
        <f t="shared" si="3"/>
        <v>979.1999999964901</v>
      </c>
      <c r="J22" s="33">
        <v>926.56</v>
      </c>
      <c r="K22" s="34">
        <f t="shared" si="4"/>
        <v>395.99999999963984</v>
      </c>
      <c r="L22" s="33">
        <v>5441.908</v>
      </c>
      <c r="M22" s="34">
        <f t="shared" si="5"/>
        <v>849.6000000028289</v>
      </c>
      <c r="N22" s="33">
        <v>9719.383</v>
      </c>
      <c r="O22" s="34">
        <f t="shared" si="6"/>
        <v>1281.5999999991618</v>
      </c>
      <c r="P22" s="30">
        <v>5994.567</v>
      </c>
      <c r="Q22" s="34">
        <f t="shared" si="7"/>
        <v>609.6000000019558</v>
      </c>
      <c r="R22" s="33">
        <v>9180.355</v>
      </c>
      <c r="S22" s="34">
        <f t="shared" si="8"/>
        <v>0</v>
      </c>
      <c r="T22" s="33">
        <v>22484.136</v>
      </c>
      <c r="U22" s="34">
        <f t="shared" si="9"/>
        <v>135.99999999860302</v>
      </c>
      <c r="V22" s="33">
        <v>17907.8</v>
      </c>
      <c r="W22" s="34">
        <f t="shared" si="10"/>
        <v>99.99999999126885</v>
      </c>
      <c r="X22" s="33">
        <v>1870.789</v>
      </c>
      <c r="Y22" s="34">
        <f t="shared" si="11"/>
        <v>910.000000000764</v>
      </c>
      <c r="Z22" s="33"/>
      <c r="AA22" s="34">
        <f t="shared" si="12"/>
        <v>0</v>
      </c>
      <c r="AB22" s="33"/>
      <c r="AC22" s="34">
        <f t="shared" si="13"/>
        <v>0</v>
      </c>
      <c r="AD22" s="33"/>
      <c r="AE22" s="34">
        <f t="shared" si="14"/>
        <v>0</v>
      </c>
      <c r="AF22" s="33"/>
      <c r="AG22" s="34">
        <f t="shared" si="15"/>
        <v>0</v>
      </c>
      <c r="AH22" s="35">
        <f t="shared" si="16"/>
        <v>8821.199999993314</v>
      </c>
    </row>
    <row r="23" spans="1:34" ht="12.75">
      <c r="A23" s="5" t="s">
        <v>20</v>
      </c>
      <c r="B23" s="33">
        <v>10834.619</v>
      </c>
      <c r="C23" s="34">
        <f t="shared" si="0"/>
        <v>1185.6000000057975</v>
      </c>
      <c r="D23" s="33">
        <v>18606.588</v>
      </c>
      <c r="E23" s="34">
        <f t="shared" si="1"/>
        <v>1432.8000000037719</v>
      </c>
      <c r="F23" s="33">
        <v>8562.507</v>
      </c>
      <c r="G23" s="34">
        <f t="shared" si="2"/>
        <v>2293.1999999957043</v>
      </c>
      <c r="H23" s="33">
        <v>12908.695</v>
      </c>
      <c r="I23" s="34">
        <f t="shared" si="3"/>
        <v>1033.200000000943</v>
      </c>
      <c r="J23" s="33">
        <v>926.67</v>
      </c>
      <c r="K23" s="34">
        <f t="shared" si="4"/>
        <v>396.0000000000491</v>
      </c>
      <c r="L23" s="33">
        <v>5442.094</v>
      </c>
      <c r="M23" s="34">
        <f t="shared" si="5"/>
        <v>892.7999999985332</v>
      </c>
      <c r="N23" s="33">
        <v>9719.663</v>
      </c>
      <c r="O23" s="34">
        <f t="shared" si="6"/>
        <v>1344.0000000031432</v>
      </c>
      <c r="P23" s="30">
        <v>5994.706</v>
      </c>
      <c r="Q23" s="34">
        <f t="shared" si="7"/>
        <v>667.2000000005937</v>
      </c>
      <c r="R23" s="33">
        <v>9180.355</v>
      </c>
      <c r="S23" s="34">
        <f t="shared" si="8"/>
        <v>0</v>
      </c>
      <c r="T23" s="33">
        <v>22484.17</v>
      </c>
      <c r="U23" s="34">
        <f t="shared" si="9"/>
        <v>135.99999999860302</v>
      </c>
      <c r="V23" s="33">
        <v>17907.825</v>
      </c>
      <c r="W23" s="34">
        <f t="shared" si="10"/>
        <v>100.00000000582077</v>
      </c>
      <c r="X23" s="33">
        <v>1870.848</v>
      </c>
      <c r="Y23" s="34">
        <f t="shared" si="11"/>
        <v>825.9999999995671</v>
      </c>
      <c r="Z23" s="33"/>
      <c r="AA23" s="34">
        <f t="shared" si="12"/>
        <v>0</v>
      </c>
      <c r="AB23" s="33"/>
      <c r="AC23" s="34">
        <f t="shared" si="13"/>
        <v>0</v>
      </c>
      <c r="AD23" s="33"/>
      <c r="AE23" s="34">
        <f t="shared" si="14"/>
        <v>0</v>
      </c>
      <c r="AF23" s="33"/>
      <c r="AG23" s="34">
        <f t="shared" si="15"/>
        <v>0</v>
      </c>
      <c r="AH23" s="35">
        <f t="shared" si="16"/>
        <v>10306.800000012527</v>
      </c>
    </row>
    <row r="24" spans="1:34" ht="12.75">
      <c r="A24" s="5" t="s">
        <v>21</v>
      </c>
      <c r="B24" s="33">
        <v>10834.84</v>
      </c>
      <c r="C24" s="34">
        <f t="shared" si="0"/>
        <v>1060.7999999978347</v>
      </c>
      <c r="D24" s="33">
        <v>18606.971</v>
      </c>
      <c r="E24" s="34">
        <f t="shared" si="1"/>
        <v>1378.8000000058673</v>
      </c>
      <c r="F24" s="33">
        <v>8562.52</v>
      </c>
      <c r="G24" s="34">
        <f t="shared" si="2"/>
        <v>46.80000000298605</v>
      </c>
      <c r="H24" s="33">
        <v>12908.975</v>
      </c>
      <c r="I24" s="34">
        <f t="shared" si="3"/>
        <v>1008.0000000023574</v>
      </c>
      <c r="J24" s="33">
        <v>926.78</v>
      </c>
      <c r="K24" s="34">
        <f t="shared" si="4"/>
        <v>396.0000000000491</v>
      </c>
      <c r="L24" s="33">
        <v>5442.269</v>
      </c>
      <c r="M24" s="34">
        <f t="shared" si="5"/>
        <v>840.0000000008731</v>
      </c>
      <c r="N24" s="33">
        <v>9719.921</v>
      </c>
      <c r="O24" s="34">
        <f t="shared" si="6"/>
        <v>1238.399999999092</v>
      </c>
      <c r="P24" s="30">
        <v>5994.843</v>
      </c>
      <c r="Q24" s="34">
        <f t="shared" si="7"/>
        <v>657.5999999986379</v>
      </c>
      <c r="R24" s="33">
        <v>9180.355</v>
      </c>
      <c r="S24" s="34">
        <f t="shared" si="8"/>
        <v>0</v>
      </c>
      <c r="T24" s="33">
        <v>22484.212</v>
      </c>
      <c r="U24" s="34">
        <f t="shared" si="9"/>
        <v>168.00000000512227</v>
      </c>
      <c r="V24" s="33">
        <v>17907.85</v>
      </c>
      <c r="W24" s="34">
        <f t="shared" si="10"/>
        <v>99.99999999126885</v>
      </c>
      <c r="X24" s="33">
        <v>1870.928</v>
      </c>
      <c r="Y24" s="34">
        <f t="shared" si="11"/>
        <v>1120.0000000021646</v>
      </c>
      <c r="Z24" s="33"/>
      <c r="AA24" s="34">
        <f t="shared" si="12"/>
        <v>0</v>
      </c>
      <c r="AB24" s="33"/>
      <c r="AC24" s="34">
        <f t="shared" si="13"/>
        <v>0</v>
      </c>
      <c r="AD24" s="33"/>
      <c r="AE24" s="34">
        <f t="shared" si="14"/>
        <v>0</v>
      </c>
      <c r="AF24" s="33"/>
      <c r="AG24" s="34">
        <f t="shared" si="15"/>
        <v>0</v>
      </c>
      <c r="AH24" s="35">
        <f t="shared" si="16"/>
        <v>8014.400000006253</v>
      </c>
    </row>
    <row r="25" spans="1:34" ht="12.75">
      <c r="A25" s="5" t="s">
        <v>22</v>
      </c>
      <c r="B25" s="33">
        <v>10835.044</v>
      </c>
      <c r="C25" s="34">
        <f t="shared" si="0"/>
        <v>979.1999999986729</v>
      </c>
      <c r="D25" s="33">
        <v>18607.334</v>
      </c>
      <c r="E25" s="34">
        <f t="shared" si="1"/>
        <v>1306.799999991199</v>
      </c>
      <c r="F25" s="33">
        <v>8562.801</v>
      </c>
      <c r="G25" s="34">
        <f t="shared" si="2"/>
        <v>1011.5999999965425</v>
      </c>
      <c r="H25" s="33">
        <v>12909.22</v>
      </c>
      <c r="I25" s="34">
        <f t="shared" si="3"/>
        <v>881.9999999963329</v>
      </c>
      <c r="J25" s="33">
        <v>926.88</v>
      </c>
      <c r="K25" s="34">
        <f t="shared" si="4"/>
        <v>360.00000000008185</v>
      </c>
      <c r="L25" s="33">
        <v>5442.426</v>
      </c>
      <c r="M25" s="34">
        <f t="shared" si="5"/>
        <v>753.6000000007334</v>
      </c>
      <c r="N25" s="33">
        <v>9720.154</v>
      </c>
      <c r="O25" s="34">
        <f t="shared" si="6"/>
        <v>1118.4000000008382</v>
      </c>
      <c r="P25" s="30">
        <v>5994.962</v>
      </c>
      <c r="Q25" s="34">
        <f t="shared" si="7"/>
        <v>571.2000000028638</v>
      </c>
      <c r="R25" s="33">
        <v>9180.355</v>
      </c>
      <c r="S25" s="34">
        <f t="shared" si="8"/>
        <v>0</v>
      </c>
      <c r="T25" s="33">
        <v>22484.247</v>
      </c>
      <c r="U25" s="34">
        <f t="shared" si="9"/>
        <v>139.99999999941792</v>
      </c>
      <c r="V25" s="33">
        <v>17907.871</v>
      </c>
      <c r="W25" s="34">
        <f t="shared" si="10"/>
        <v>84.00000000256114</v>
      </c>
      <c r="X25" s="33">
        <v>1870.986</v>
      </c>
      <c r="Y25" s="34">
        <f t="shared" si="11"/>
        <v>811.9999999998981</v>
      </c>
      <c r="Z25" s="33"/>
      <c r="AA25" s="34">
        <f t="shared" si="12"/>
        <v>0</v>
      </c>
      <c r="AB25" s="33"/>
      <c r="AC25" s="34">
        <f t="shared" si="13"/>
        <v>0</v>
      </c>
      <c r="AD25" s="33"/>
      <c r="AE25" s="34">
        <f t="shared" si="14"/>
        <v>0</v>
      </c>
      <c r="AF25" s="33"/>
      <c r="AG25" s="34">
        <f t="shared" si="15"/>
        <v>0</v>
      </c>
      <c r="AH25" s="35">
        <f t="shared" si="16"/>
        <v>8018.799999989142</v>
      </c>
    </row>
    <row r="26" spans="1:34" ht="12.75">
      <c r="A26" s="5" t="s">
        <v>23</v>
      </c>
      <c r="B26" s="33">
        <v>10835.382</v>
      </c>
      <c r="C26" s="34">
        <f t="shared" si="0"/>
        <v>1622.3999999987427</v>
      </c>
      <c r="D26" s="33">
        <v>18607.925</v>
      </c>
      <c r="E26" s="34">
        <f t="shared" si="1"/>
        <v>2127.6000000012573</v>
      </c>
      <c r="F26" s="33">
        <v>8563.274</v>
      </c>
      <c r="G26" s="34">
        <f t="shared" si="2"/>
        <v>1702.7999999998428</v>
      </c>
      <c r="H26" s="33">
        <v>12909.612</v>
      </c>
      <c r="I26" s="34">
        <f t="shared" si="3"/>
        <v>1411.1999999993714</v>
      </c>
      <c r="J26" s="33">
        <v>927.06</v>
      </c>
      <c r="K26" s="34">
        <f t="shared" si="4"/>
        <v>647.9999999998199</v>
      </c>
      <c r="L26" s="33">
        <v>5442.715</v>
      </c>
      <c r="M26" s="34">
        <f t="shared" si="5"/>
        <v>1387.1999999988475</v>
      </c>
      <c r="N26" s="33">
        <v>9720.553</v>
      </c>
      <c r="O26" s="34">
        <f t="shared" si="6"/>
        <v>1915.1999999972759</v>
      </c>
      <c r="P26" s="30">
        <v>5995.155</v>
      </c>
      <c r="Q26" s="34">
        <f t="shared" si="7"/>
        <v>926.3999999966472</v>
      </c>
      <c r="R26" s="33">
        <v>9180.355</v>
      </c>
      <c r="S26" s="34">
        <f t="shared" si="8"/>
        <v>0</v>
      </c>
      <c r="T26" s="33">
        <v>22484.301</v>
      </c>
      <c r="U26" s="34">
        <f t="shared" si="9"/>
        <v>216.00000000034925</v>
      </c>
      <c r="V26" s="33">
        <v>17907.912</v>
      </c>
      <c r="W26" s="34">
        <f t="shared" si="10"/>
        <v>164.00000000430737</v>
      </c>
      <c r="X26" s="33">
        <v>1871.081</v>
      </c>
      <c r="Y26" s="34">
        <f t="shared" si="11"/>
        <v>1329.9999999971988</v>
      </c>
      <c r="Z26" s="33"/>
      <c r="AA26" s="34">
        <f t="shared" si="12"/>
        <v>0</v>
      </c>
      <c r="AB26" s="33"/>
      <c r="AC26" s="34">
        <f t="shared" si="13"/>
        <v>0</v>
      </c>
      <c r="AD26" s="33"/>
      <c r="AE26" s="34">
        <f t="shared" si="14"/>
        <v>0</v>
      </c>
      <c r="AF26" s="33"/>
      <c r="AG26" s="34">
        <f t="shared" si="15"/>
        <v>0</v>
      </c>
      <c r="AH26" s="35">
        <f t="shared" si="16"/>
        <v>13450.79999999366</v>
      </c>
    </row>
    <row r="27" spans="1:34" ht="12.75">
      <c r="A27" s="5" t="s">
        <v>24</v>
      </c>
      <c r="B27" s="33">
        <v>10835.502</v>
      </c>
      <c r="C27" s="34">
        <f t="shared" si="0"/>
        <v>576.0000000038417</v>
      </c>
      <c r="D27" s="33">
        <v>18608.134</v>
      </c>
      <c r="E27" s="34">
        <f t="shared" si="1"/>
        <v>752.3999999961234</v>
      </c>
      <c r="F27" s="33">
        <v>8563.442</v>
      </c>
      <c r="G27" s="34">
        <f t="shared" si="2"/>
        <v>604.7999999987951</v>
      </c>
      <c r="H27" s="33">
        <v>12909.796</v>
      </c>
      <c r="I27" s="34">
        <f t="shared" si="3"/>
        <v>662.4000000039814</v>
      </c>
      <c r="J27" s="33">
        <v>927.13</v>
      </c>
      <c r="K27" s="34">
        <f t="shared" si="4"/>
        <v>252.00000000018008</v>
      </c>
      <c r="L27" s="33">
        <v>5442.823</v>
      </c>
      <c r="M27" s="34">
        <f t="shared" si="5"/>
        <v>518.4000000008382</v>
      </c>
      <c r="N27" s="33">
        <v>9720.697</v>
      </c>
      <c r="O27" s="34">
        <f t="shared" si="6"/>
        <v>691.2000000011176</v>
      </c>
      <c r="P27" s="30">
        <v>5995.227</v>
      </c>
      <c r="Q27" s="34">
        <f t="shared" si="7"/>
        <v>345.6000000005588</v>
      </c>
      <c r="R27" s="33">
        <v>9180.355</v>
      </c>
      <c r="S27" s="34">
        <f t="shared" si="8"/>
        <v>0</v>
      </c>
      <c r="T27" s="33">
        <v>22484.321</v>
      </c>
      <c r="U27" s="34">
        <f t="shared" si="9"/>
        <v>80.00000000174623</v>
      </c>
      <c r="V27" s="33">
        <v>17907.928</v>
      </c>
      <c r="W27" s="34">
        <f t="shared" si="10"/>
        <v>63.9999999984866</v>
      </c>
      <c r="X27" s="33">
        <v>1871.117</v>
      </c>
      <c r="Y27" s="34">
        <f t="shared" si="11"/>
        <v>504.0000000008149</v>
      </c>
      <c r="Z27" s="33"/>
      <c r="AA27" s="34">
        <f t="shared" si="12"/>
        <v>0</v>
      </c>
      <c r="AB27" s="33"/>
      <c r="AC27" s="34">
        <f t="shared" si="13"/>
        <v>0</v>
      </c>
      <c r="AD27" s="33"/>
      <c r="AE27" s="34">
        <f t="shared" si="14"/>
        <v>0</v>
      </c>
      <c r="AF27" s="33"/>
      <c r="AG27" s="34">
        <f t="shared" si="15"/>
        <v>0</v>
      </c>
      <c r="AH27" s="35">
        <f t="shared" si="16"/>
        <v>5050.800000006484</v>
      </c>
    </row>
    <row r="28" spans="1:34" ht="12.75">
      <c r="A28" s="5" t="s">
        <v>25</v>
      </c>
      <c r="B28" s="33">
        <v>10835.749</v>
      </c>
      <c r="C28" s="34">
        <f t="shared" si="0"/>
        <v>1185.5999999970663</v>
      </c>
      <c r="D28" s="33">
        <v>18608.537</v>
      </c>
      <c r="E28" s="34">
        <f t="shared" si="1"/>
        <v>1450.800000007439</v>
      </c>
      <c r="F28" s="33">
        <v>8563.769</v>
      </c>
      <c r="G28" s="34">
        <f t="shared" si="2"/>
        <v>1177.2000000040862</v>
      </c>
      <c r="H28" s="33">
        <v>12910.104</v>
      </c>
      <c r="I28" s="34">
        <f t="shared" si="3"/>
        <v>1108.7999999966996</v>
      </c>
      <c r="J28" s="33">
        <v>927.26</v>
      </c>
      <c r="K28" s="34">
        <f t="shared" si="4"/>
        <v>467.99999999998363</v>
      </c>
      <c r="L28" s="33">
        <v>5443.041</v>
      </c>
      <c r="M28" s="34">
        <f t="shared" si="5"/>
        <v>1046.3999999992666</v>
      </c>
      <c r="N28" s="33">
        <v>9720.988</v>
      </c>
      <c r="O28" s="34">
        <f t="shared" si="6"/>
        <v>1396.7999999964377</v>
      </c>
      <c r="P28" s="30">
        <v>5995.374</v>
      </c>
      <c r="Q28" s="34">
        <f t="shared" si="7"/>
        <v>705.5999999996857</v>
      </c>
      <c r="R28" s="33">
        <v>9180.355</v>
      </c>
      <c r="S28" s="34">
        <f t="shared" si="8"/>
        <v>0</v>
      </c>
      <c r="T28" s="33">
        <v>22484.36</v>
      </c>
      <c r="U28" s="34">
        <f t="shared" si="9"/>
        <v>156.00000000267755</v>
      </c>
      <c r="V28" s="33">
        <v>17907.963</v>
      </c>
      <c r="W28" s="34">
        <f t="shared" si="10"/>
        <v>139.99999999941792</v>
      </c>
      <c r="X28" s="33">
        <v>1871.182</v>
      </c>
      <c r="Y28" s="34">
        <f t="shared" si="11"/>
        <v>910.000000000764</v>
      </c>
      <c r="Z28" s="33"/>
      <c r="AA28" s="34">
        <f t="shared" si="12"/>
        <v>0</v>
      </c>
      <c r="AB28" s="33"/>
      <c r="AC28" s="34">
        <f t="shared" si="13"/>
        <v>0</v>
      </c>
      <c r="AD28" s="33"/>
      <c r="AE28" s="34">
        <f t="shared" si="14"/>
        <v>0</v>
      </c>
      <c r="AF28" s="33"/>
      <c r="AG28" s="34">
        <f t="shared" si="15"/>
        <v>0</v>
      </c>
      <c r="AH28" s="35">
        <f t="shared" si="16"/>
        <v>9745.200000003524</v>
      </c>
    </row>
    <row r="29" spans="1:34" ht="12.75">
      <c r="A29" s="5" t="s">
        <v>26</v>
      </c>
      <c r="B29" s="33">
        <v>10835.924</v>
      </c>
      <c r="C29" s="34">
        <f t="shared" si="0"/>
        <v>840.0000000052387</v>
      </c>
      <c r="D29" s="33">
        <v>18608.816</v>
      </c>
      <c r="E29" s="34">
        <f t="shared" si="1"/>
        <v>1004.3999999950756</v>
      </c>
      <c r="F29" s="33">
        <v>8563.998</v>
      </c>
      <c r="G29" s="34">
        <f t="shared" si="2"/>
        <v>824.399999997695</v>
      </c>
      <c r="H29" s="33">
        <v>12910.312</v>
      </c>
      <c r="I29" s="34">
        <f t="shared" si="3"/>
        <v>748.8000000019383</v>
      </c>
      <c r="J29" s="33">
        <v>927.34</v>
      </c>
      <c r="K29" s="34">
        <f t="shared" si="4"/>
        <v>288.00000000014734</v>
      </c>
      <c r="L29" s="33">
        <v>5443.198</v>
      </c>
      <c r="M29" s="34">
        <f t="shared" si="5"/>
        <v>753.6000000007334</v>
      </c>
      <c r="N29" s="33">
        <v>9721.192</v>
      </c>
      <c r="O29" s="34">
        <f t="shared" si="6"/>
        <v>979.1999999986729</v>
      </c>
      <c r="P29" s="30">
        <v>5995.496</v>
      </c>
      <c r="Q29" s="34">
        <f t="shared" si="7"/>
        <v>585.6000000014319</v>
      </c>
      <c r="R29" s="33">
        <v>9180.355</v>
      </c>
      <c r="S29" s="34">
        <f t="shared" si="8"/>
        <v>0</v>
      </c>
      <c r="T29" s="33">
        <v>22484.387</v>
      </c>
      <c r="U29" s="34">
        <f t="shared" si="9"/>
        <v>107.99999999289867</v>
      </c>
      <c r="V29" s="33">
        <v>17907.986</v>
      </c>
      <c r="W29" s="34">
        <f t="shared" si="10"/>
        <v>92.00000000419095</v>
      </c>
      <c r="X29" s="33">
        <v>1871.222</v>
      </c>
      <c r="Y29" s="34">
        <f t="shared" si="11"/>
        <v>559.9999999994907</v>
      </c>
      <c r="Z29" s="33"/>
      <c r="AA29" s="34">
        <f t="shared" si="12"/>
        <v>0</v>
      </c>
      <c r="AB29" s="33"/>
      <c r="AC29" s="34">
        <f t="shared" si="13"/>
        <v>0</v>
      </c>
      <c r="AD29" s="33"/>
      <c r="AE29" s="34">
        <f t="shared" si="14"/>
        <v>0</v>
      </c>
      <c r="AF29" s="33"/>
      <c r="AG29" s="34">
        <f t="shared" si="15"/>
        <v>0</v>
      </c>
      <c r="AH29" s="35">
        <f t="shared" si="16"/>
        <v>6783.999999997513</v>
      </c>
    </row>
    <row r="30" spans="1:34" ht="12.75">
      <c r="A30" s="5" t="s">
        <v>27</v>
      </c>
      <c r="B30" s="33">
        <v>10836.191</v>
      </c>
      <c r="C30" s="34">
        <f t="shared" si="0"/>
        <v>1281.5999999991618</v>
      </c>
      <c r="D30" s="33">
        <v>18609.233</v>
      </c>
      <c r="E30" s="34">
        <f t="shared" si="1"/>
        <v>1501.20000000461</v>
      </c>
      <c r="F30" s="33">
        <v>8564.349</v>
      </c>
      <c r="G30" s="34">
        <f t="shared" si="2"/>
        <v>1263.600000002043</v>
      </c>
      <c r="H30" s="33">
        <v>12910.636</v>
      </c>
      <c r="I30" s="34">
        <f t="shared" si="3"/>
        <v>1166.400000001886</v>
      </c>
      <c r="J30" s="33">
        <v>927.48</v>
      </c>
      <c r="K30" s="34">
        <f t="shared" si="4"/>
        <v>503.9999999999509</v>
      </c>
      <c r="L30" s="33">
        <v>5443.446</v>
      </c>
      <c r="M30" s="34">
        <f t="shared" si="5"/>
        <v>1190.3999999980442</v>
      </c>
      <c r="N30" s="33">
        <v>9721.499</v>
      </c>
      <c r="O30" s="34">
        <f t="shared" si="6"/>
        <v>1473.6000000033528</v>
      </c>
      <c r="P30" s="30">
        <v>5995.613</v>
      </c>
      <c r="Q30" s="34">
        <f t="shared" si="7"/>
        <v>561.600000000908</v>
      </c>
      <c r="R30" s="33">
        <v>9180.355</v>
      </c>
      <c r="S30" s="34">
        <f t="shared" si="8"/>
        <v>0</v>
      </c>
      <c r="T30" s="33">
        <v>22484.42</v>
      </c>
      <c r="U30" s="34">
        <f t="shared" si="9"/>
        <v>131.9999999977881</v>
      </c>
      <c r="V30" s="33">
        <v>17908.022</v>
      </c>
      <c r="W30" s="34">
        <f t="shared" si="10"/>
        <v>144.00000000023283</v>
      </c>
      <c r="X30" s="33">
        <v>1871.296</v>
      </c>
      <c r="Y30" s="34">
        <f t="shared" si="11"/>
        <v>1036.0000000009677</v>
      </c>
      <c r="Z30" s="33"/>
      <c r="AA30" s="34">
        <f t="shared" si="12"/>
        <v>0</v>
      </c>
      <c r="AB30" s="33"/>
      <c r="AC30" s="34">
        <f t="shared" si="13"/>
        <v>0</v>
      </c>
      <c r="AD30" s="33"/>
      <c r="AE30" s="34">
        <f t="shared" si="14"/>
        <v>0</v>
      </c>
      <c r="AF30" s="33"/>
      <c r="AG30" s="34">
        <f t="shared" si="15"/>
        <v>0</v>
      </c>
      <c r="AH30" s="35">
        <f t="shared" si="16"/>
        <v>10254.400000008945</v>
      </c>
    </row>
    <row r="31" spans="1:34" ht="12.75">
      <c r="A31" s="5" t="s">
        <v>28</v>
      </c>
      <c r="B31" s="36">
        <v>10836.408</v>
      </c>
      <c r="C31" s="37">
        <f>(B31-B30)*B$5</f>
        <v>1041.5999999939231</v>
      </c>
      <c r="D31" s="36">
        <v>18609.579</v>
      </c>
      <c r="E31" s="37">
        <f>(D31-D30)*D$5</f>
        <v>1245.6000000049244</v>
      </c>
      <c r="F31" s="36">
        <v>8564.636</v>
      </c>
      <c r="G31" s="37">
        <f>(F31-F30)*F$5</f>
        <v>1033.200000000943</v>
      </c>
      <c r="H31" s="36">
        <v>12910.897</v>
      </c>
      <c r="I31" s="37">
        <f>(H31-H30)*H$5</f>
        <v>939.6000000015192</v>
      </c>
      <c r="J31" s="36">
        <v>927.59</v>
      </c>
      <c r="K31" s="37">
        <f>(J31-J30)*J$5</f>
        <v>396.0000000000491</v>
      </c>
      <c r="L31" s="36">
        <v>5443.678</v>
      </c>
      <c r="M31" s="37">
        <f>(L31-L30)*L$5</f>
        <v>1113.5999999998603</v>
      </c>
      <c r="N31" s="36">
        <v>9721.751</v>
      </c>
      <c r="O31" s="37">
        <f>(N31-N30)*N$5</f>
        <v>1209.6000000019558</v>
      </c>
      <c r="P31" s="30">
        <v>5995.733</v>
      </c>
      <c r="Q31" s="37">
        <f>(P31-P30)*P$5</f>
        <v>575.9999999994761</v>
      </c>
      <c r="R31" s="33">
        <v>9180.355</v>
      </c>
      <c r="S31" s="37">
        <f>(R31-R30)*R$5</f>
        <v>0</v>
      </c>
      <c r="T31" s="36">
        <v>22484.448</v>
      </c>
      <c r="U31" s="37">
        <f>(T31-T30)*T$5</f>
        <v>112.00000000826549</v>
      </c>
      <c r="V31" s="36">
        <v>17908.046</v>
      </c>
      <c r="W31" s="37">
        <f>(V31-V30)*V$5</f>
        <v>95.99999999045394</v>
      </c>
      <c r="X31" s="36">
        <v>1871.367</v>
      </c>
      <c r="Y31" s="37">
        <f>(X31-X30)*X$5</f>
        <v>993.9999999987776</v>
      </c>
      <c r="Z31" s="36"/>
      <c r="AA31" s="37"/>
      <c r="AB31" s="36"/>
      <c r="AC31" s="37"/>
      <c r="AD31" s="36"/>
      <c r="AE31" s="37"/>
      <c r="AF31" s="36"/>
      <c r="AG31" s="37"/>
      <c r="AH31" s="35">
        <f t="shared" si="16"/>
        <v>8757.200000000148</v>
      </c>
    </row>
    <row r="32" spans="1:34" ht="13.5" thickBot="1">
      <c r="A32" s="5" t="s">
        <v>38</v>
      </c>
      <c r="B32" s="38">
        <v>10836.537</v>
      </c>
      <c r="C32" s="39">
        <f>(B32-B31)*B$5</f>
        <v>619.2000000039116</v>
      </c>
      <c r="D32" s="38">
        <v>18609.755</v>
      </c>
      <c r="E32" s="39">
        <f>(D32-D31)*D$5</f>
        <v>633.5999999981141</v>
      </c>
      <c r="F32" s="38">
        <v>8564.81</v>
      </c>
      <c r="G32" s="39">
        <f>(F32-F31)*F$5</f>
        <v>626.3999999966472</v>
      </c>
      <c r="H32" s="38">
        <v>12911.05</v>
      </c>
      <c r="I32" s="39">
        <f>(H32-H31)*H$5</f>
        <v>550.7999999943422</v>
      </c>
      <c r="J32" s="38">
        <v>927.65</v>
      </c>
      <c r="K32" s="39">
        <f>(J32-J31)*J$5</f>
        <v>215.99999999980355</v>
      </c>
      <c r="L32" s="38">
        <v>5443.771</v>
      </c>
      <c r="M32" s="39">
        <f>(L32-L31)*L$5</f>
        <v>446.3999999992666</v>
      </c>
      <c r="N32" s="38">
        <v>9721.905</v>
      </c>
      <c r="O32" s="39">
        <f>(N32-N31)*N$5</f>
        <v>739.2000000021653</v>
      </c>
      <c r="P32" s="30">
        <v>5995.804</v>
      </c>
      <c r="Q32" s="39">
        <f>(P32-P31)*P$5</f>
        <v>340.7999999995809</v>
      </c>
      <c r="R32" s="33">
        <v>9180.355</v>
      </c>
      <c r="S32" s="39">
        <f>(R32-R31)*R$5</f>
        <v>0</v>
      </c>
      <c r="T32" s="38">
        <v>22484.467</v>
      </c>
      <c r="U32" s="39">
        <f>(T32-T31)*T$5</f>
        <v>76.00000000093132</v>
      </c>
      <c r="V32" s="38">
        <v>17908.061</v>
      </c>
      <c r="W32" s="39">
        <f>(V32-V31)*V$5</f>
        <v>60.00000001222361</v>
      </c>
      <c r="X32" s="38">
        <v>1871.413</v>
      </c>
      <c r="Y32" s="39">
        <f>(X32-X30)*X$5</f>
        <v>1637.9999999994652</v>
      </c>
      <c r="Z32" s="38"/>
      <c r="AA32" s="39">
        <f>(Z32-Z30)*Z$5</f>
        <v>0</v>
      </c>
      <c r="AB32" s="38"/>
      <c r="AC32" s="39">
        <f>(AB32-AB30)*AB$5</f>
        <v>0</v>
      </c>
      <c r="AD32" s="38"/>
      <c r="AE32" s="39">
        <f>(AD32-AD30)*AD$5</f>
        <v>0</v>
      </c>
      <c r="AF32" s="38"/>
      <c r="AG32" s="39">
        <f>(AF32-AF30)*AF$5</f>
        <v>0</v>
      </c>
      <c r="AH32" s="35">
        <f t="shared" si="16"/>
        <v>5946.400000006452</v>
      </c>
    </row>
    <row r="33" spans="2:34" ht="14.25" thickBot="1" thickTop="1">
      <c r="B33" s="40"/>
      <c r="C33" s="41">
        <f>SUM(C8:C32)</f>
        <v>22569.60000000545</v>
      </c>
      <c r="D33" s="40"/>
      <c r="E33" s="41">
        <f>SUM(E8:E32)</f>
        <v>28069.200000008277</v>
      </c>
      <c r="F33" s="40"/>
      <c r="G33" s="41">
        <f>SUM(G8:G32)</f>
        <v>25444.799999997485</v>
      </c>
      <c r="H33" s="40"/>
      <c r="I33" s="41">
        <f>SUM(I8:I32)</f>
        <v>20275.199999998586</v>
      </c>
      <c r="J33" s="40"/>
      <c r="K33" s="41">
        <f>SUM(K8:K32)</f>
        <v>8387.999999999738</v>
      </c>
      <c r="L33" s="40"/>
      <c r="M33" s="41">
        <f>SUM(M8:M32)</f>
        <v>19094.400000000314</v>
      </c>
      <c r="N33" s="40"/>
      <c r="O33" s="41">
        <f>SUM(O8:O32)</f>
        <v>29707.200000001467</v>
      </c>
      <c r="P33" s="40"/>
      <c r="Q33" s="41">
        <f>SUM(Q8:Q32)</f>
        <v>12883.200000000943</v>
      </c>
      <c r="R33" s="40"/>
      <c r="S33" s="41">
        <f>SUM(S8:S32)</f>
        <v>0</v>
      </c>
      <c r="T33" s="40"/>
      <c r="U33" s="41">
        <f>SUM(U8:U32)</f>
        <v>3020.0000000040745</v>
      </c>
      <c r="V33" s="40"/>
      <c r="W33" s="41">
        <f>SUM(W8:W32)</f>
        <v>2276.000000012573</v>
      </c>
      <c r="X33" s="40"/>
      <c r="Y33" s="41">
        <f>SUM(Y8:Y32)</f>
        <v>20775.99999999893</v>
      </c>
      <c r="Z33" s="40"/>
      <c r="AA33" s="41">
        <f>SUM(AA8:AA32)</f>
        <v>0</v>
      </c>
      <c r="AB33" s="40"/>
      <c r="AC33" s="41">
        <f>SUM(AC8:AC32)</f>
        <v>0</v>
      </c>
      <c r="AD33" s="40"/>
      <c r="AE33" s="41">
        <f>SUM(AE8:AE32)</f>
        <v>0</v>
      </c>
      <c r="AF33" s="40"/>
      <c r="AG33" s="42">
        <f>SUM(AG8:AG32)</f>
        <v>0</v>
      </c>
      <c r="AH33" s="43">
        <f>SUM(C33+E33+G33+I33+K33+M33+O33+Q33+S33+U33+W33+Y33+AA33+AC33+AE33+AG33)</f>
        <v>192503.60000002783</v>
      </c>
    </row>
  </sheetData>
  <sheetProtection formatCells="0" formatColumns="0" formatRows="0"/>
  <mergeCells count="33">
    <mergeCell ref="A1:I1"/>
    <mergeCell ref="A2:I2"/>
    <mergeCell ref="A3:I3"/>
    <mergeCell ref="AD5:AE5"/>
    <mergeCell ref="F5:G5"/>
    <mergeCell ref="V5:W5"/>
    <mergeCell ref="X5:Y5"/>
    <mergeCell ref="AD6:AE6"/>
    <mergeCell ref="AF5:AG5"/>
    <mergeCell ref="AF6:AG6"/>
    <mergeCell ref="L6:M6"/>
    <mergeCell ref="N6:O6"/>
    <mergeCell ref="AB5:AC5"/>
    <mergeCell ref="AB6:AC6"/>
    <mergeCell ref="L5:M5"/>
    <mergeCell ref="N5:O5"/>
    <mergeCell ref="P5:Q5"/>
    <mergeCell ref="F6:G6"/>
    <mergeCell ref="H5:I5"/>
    <mergeCell ref="H6:I6"/>
    <mergeCell ref="B6:C6"/>
    <mergeCell ref="B5:C5"/>
    <mergeCell ref="D5:E5"/>
    <mergeCell ref="D6:E6"/>
    <mergeCell ref="X6:Y6"/>
    <mergeCell ref="Z5:AA5"/>
    <mergeCell ref="Z6:AA6"/>
    <mergeCell ref="P6:Q6"/>
    <mergeCell ref="R5:S5"/>
    <mergeCell ref="R6:S6"/>
    <mergeCell ref="T5:U5"/>
    <mergeCell ref="T6:U6"/>
    <mergeCell ref="V6:W6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Conditional Text</dc:creator>
  <cp:keywords/>
  <dc:description/>
  <cp:lastModifiedBy>Сергеева ВА</cp:lastModifiedBy>
  <cp:lastPrinted>2023-07-11T11:29:51Z</cp:lastPrinted>
  <dcterms:created xsi:type="dcterms:W3CDTF">2005-12-21T15:33:57Z</dcterms:created>
  <dcterms:modified xsi:type="dcterms:W3CDTF">2023-07-11T11:34:37Z</dcterms:modified>
  <cp:category/>
  <cp:version/>
  <cp:contentType/>
  <cp:contentStatus/>
</cp:coreProperties>
</file>